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sb\Disk Google\Poradenství\Kalkulace a sestavy\"/>
    </mc:Choice>
  </mc:AlternateContent>
  <xr:revisionPtr revIDLastSave="0" documentId="13_ncr:1_{00895954-C830-4248-B4C7-F19D5AFED2EF}" xr6:coauthVersionLast="47" xr6:coauthVersionMax="47" xr10:uidLastSave="{00000000-0000-0000-0000-000000000000}"/>
  <bookViews>
    <workbookView xWindow="-108" yWindow="-108" windowWidth="23256" windowHeight="12576" activeTab="2" xr2:uid="{499165FB-6BDA-4B65-A10C-4BC56221319D}"/>
  </bookViews>
  <sheets>
    <sheet name="OPF" sheetId="1" r:id="rId1"/>
    <sheet name="ETF" sheetId="2" r:id="rId2"/>
    <sheet name="porovnání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C12" i="3"/>
  <c r="C5" i="3"/>
  <c r="C4" i="3"/>
  <c r="C10" i="3" s="1"/>
  <c r="H3" i="2"/>
  <c r="D5" i="3" s="1"/>
  <c r="D12" i="3" s="1"/>
  <c r="F1" i="2"/>
  <c r="F2" i="2"/>
  <c r="C15" i="3" l="1"/>
  <c r="C14" i="3"/>
  <c r="F3" i="2"/>
  <c r="D4" i="3" s="1"/>
  <c r="D10" i="3" s="1"/>
  <c r="D14" i="3" s="1"/>
  <c r="D15" i="3" l="1"/>
  <c r="E15" i="3" s="1"/>
  <c r="E14" i="3"/>
  <c r="E18" i="3" l="1"/>
  <c r="F18" i="3" s="1"/>
  <c r="H2" i="1"/>
  <c r="H3" i="1" s="1"/>
  <c r="H1" i="1"/>
  <c r="F2" i="1"/>
  <c r="F3" i="1" s="1"/>
  <c r="F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</author>
  </authors>
  <commentList>
    <comment ref="H2" authorId="0" shapeId="0" xr:uid="{7F6A76EA-00EA-4F22-B318-39F49F9BB795}">
      <text>
        <r>
          <rPr>
            <b/>
            <sz val="9"/>
            <color indexed="81"/>
            <rFont val="Tahoma"/>
            <family val="2"/>
            <charset val="238"/>
          </rPr>
          <t>Leon:</t>
        </r>
        <r>
          <rPr>
            <sz val="9"/>
            <color indexed="81"/>
            <rFont val="Tahoma"/>
            <family val="2"/>
            <charset val="238"/>
          </rPr>
          <t xml:space="preserve">
kurz dolaru</t>
        </r>
      </text>
    </comment>
  </commentList>
</comments>
</file>

<file path=xl/sharedStrings.xml><?xml version="1.0" encoding="utf-8"?>
<sst xmlns="http://schemas.openxmlformats.org/spreadsheetml/2006/main" count="971" uniqueCount="414">
  <si>
    <t>Název</t>
  </si>
  <si>
    <t>ISIN</t>
  </si>
  <si>
    <t>Investiční společnost</t>
  </si>
  <si>
    <t>Třída aktiv</t>
  </si>
  <si>
    <t>Měna</t>
  </si>
  <si>
    <t>Regionální zaměření</t>
  </si>
  <si>
    <t>Poplatky za správu</t>
  </si>
  <si>
    <t>Rizikový profil</t>
  </si>
  <si>
    <t>Active Invest Dynamický</t>
  </si>
  <si>
    <t>CZ0008474202</t>
  </si>
  <si>
    <t>Conseq Funds investiční společnost, a.s.</t>
  </si>
  <si>
    <t>Smíšená aktiva</t>
  </si>
  <si>
    <t>CZK</t>
  </si>
  <si>
    <t>Vyspělé i rozvíjející se trhy</t>
  </si>
  <si>
    <t>Rizikový profil 5</t>
  </si>
  <si>
    <t>Active Invest Konzervativní</t>
  </si>
  <si>
    <t>CZ0008474194</t>
  </si>
  <si>
    <t>Rizikový profil 3</t>
  </si>
  <si>
    <t>Active Invest Vyvážený</t>
  </si>
  <si>
    <t>CZ0008474210</t>
  </si>
  <si>
    <t>Rizikový profil 4</t>
  </si>
  <si>
    <t>BGF Euro Bond (EUR)</t>
  </si>
  <si>
    <t>LU0050372472</t>
  </si>
  <si>
    <t>BlackRock (Luxembourg) S.A.</t>
  </si>
  <si>
    <t>Dluhopisy</t>
  </si>
  <si>
    <t>EUR</t>
  </si>
  <si>
    <t>Vyspělé trhy</t>
  </si>
  <si>
    <t>Conseq Active Invest Dynamický, CSQF SICAV (EUR)</t>
  </si>
  <si>
    <t>CZ0008044732</t>
  </si>
  <si>
    <t>Conseq Funds SICAV, a.s.</t>
  </si>
  <si>
    <t>Conseq Active Invest Dynamický, CSQF SICAV (PLN)</t>
  </si>
  <si>
    <t>CZ0008044724</t>
  </si>
  <si>
    <t>PLN</t>
  </si>
  <si>
    <t>Conseq fond vysoce úročených dluhopisů A</t>
  </si>
  <si>
    <t>CZ0008476322</t>
  </si>
  <si>
    <t>Rozvíjející se trhy</t>
  </si>
  <si>
    <t>Conseq Indexový ETF Aggressive ESG A (CZK)</t>
  </si>
  <si>
    <t>CZ0008476181</t>
  </si>
  <si>
    <t>Conseq Invest Akcie Nové Evropy A</t>
  </si>
  <si>
    <t>IE0031283306</t>
  </si>
  <si>
    <t>Conseq Invest plc</t>
  </si>
  <si>
    <t>Akcie</t>
  </si>
  <si>
    <t>Středoevropský region</t>
  </si>
  <si>
    <t>Rizikový profil 6</t>
  </si>
  <si>
    <t>Conseq Invest Dluhopisový fond A</t>
  </si>
  <si>
    <t>IE0031282662</t>
  </si>
  <si>
    <t>Rizikový profil 2</t>
  </si>
  <si>
    <t>Conseq Invest Dluhopisy Nové Evropy A</t>
  </si>
  <si>
    <t>IE00B0SY6161</t>
  </si>
  <si>
    <t>Conseq Invest Konzervativní A</t>
  </si>
  <si>
    <t>IE0034074827</t>
  </si>
  <si>
    <t>Krátkodobé investice</t>
  </si>
  <si>
    <t>Conseq korporátních dluhopisů A</t>
  </si>
  <si>
    <t>CZ0008473873</t>
  </si>
  <si>
    <t>Conseq Polských dluhopisů, CSQF SICAV (PLN)</t>
  </si>
  <si>
    <t>CZ0008044716</t>
  </si>
  <si>
    <t>Conseq realitní (CZK)</t>
  </si>
  <si>
    <t>CZ0008472859</t>
  </si>
  <si>
    <t>Nemovitosti</t>
  </si>
  <si>
    <t>Conseq realitní (EUR)</t>
  </si>
  <si>
    <t>CZ0008475654</t>
  </si>
  <si>
    <t>FF - Euro Corporate Bond Fund (EUR)</t>
  </si>
  <si>
    <t>LU0370787193</t>
  </si>
  <si>
    <t>Fidelity Funds</t>
  </si>
  <si>
    <t>FF - European Growth Fund (EUR)</t>
  </si>
  <si>
    <t>LU0296857971</t>
  </si>
  <si>
    <t>FF - Fidelity Target™ 2050 (Euro) Fund (EUR)</t>
  </si>
  <si>
    <t>LU1025014629</t>
  </si>
  <si>
    <t>FF - Global Dividend Fund hedged (EUR)</t>
  </si>
  <si>
    <t>LU0605515377</t>
  </si>
  <si>
    <t>Templeton Global Bond Fund (EUR)</t>
  </si>
  <si>
    <t>LU0152980495</t>
  </si>
  <si>
    <t>Franklin Templeton Investments</t>
  </si>
  <si>
    <t>Templeton Growth (Euro) Fund (EUR)</t>
  </si>
  <si>
    <t>LU0114760746</t>
  </si>
  <si>
    <t>Aberdeen SICAV I All China Equity Fund (USD)</t>
  </si>
  <si>
    <t>LU0231483743</t>
  </si>
  <si>
    <t>Aberdeen Standard SICAV I</t>
  </si>
  <si>
    <t>USD</t>
  </si>
  <si>
    <t>Aberdeen SICAV I Asia Pacific Equity Fund (EUR)</t>
  </si>
  <si>
    <t>LU0566486402</t>
  </si>
  <si>
    <t>Aberdeen SICAV I Asia Pacific Equity Fund (USD)</t>
  </si>
  <si>
    <t>LU0011963245</t>
  </si>
  <si>
    <t>Aberdeen SICAV I Asian Local Curr Short Bond (EUR)</t>
  </si>
  <si>
    <t>LU0619785693</t>
  </si>
  <si>
    <t>Aberdeen SICAV I Asian Local Curr Short Bond (USD)</t>
  </si>
  <si>
    <t>LU0094548533</t>
  </si>
  <si>
    <t>Aberdeen SICAV I Asian Smaller Companies (USD)</t>
  </si>
  <si>
    <t>LU0231459107</t>
  </si>
  <si>
    <t>Aberdeen SICAV I Eastern European Equity (EUR)</t>
  </si>
  <si>
    <t>LU0505664713</t>
  </si>
  <si>
    <t>Aberdeen SICAV I EM Corporate Bond Fund (USD)</t>
  </si>
  <si>
    <t>LU0566480116</t>
  </si>
  <si>
    <t>Aberdeen SICAV I EM Infrastructure Equity (USD)</t>
  </si>
  <si>
    <t>LU0523223757</t>
  </si>
  <si>
    <t>Aberdeen SICAV I EM Infrastructure Equity hed(EUR)</t>
  </si>
  <si>
    <t>LU0523223328</t>
  </si>
  <si>
    <t>Aberdeen SICAV I EM Local Currency Bond A2 (USD)</t>
  </si>
  <si>
    <t>LU0396317926</t>
  </si>
  <si>
    <t>Aberdeen SICAV I Emerging Markets Bond Fund (EUR)</t>
  </si>
  <si>
    <t>LU0376989207</t>
  </si>
  <si>
    <t>Aberdeen SICAV I Emerging Markets Bond Fund (USD)</t>
  </si>
  <si>
    <t>LU0132414144</t>
  </si>
  <si>
    <t>Aberdeen SICAV I Europ.Sust.and Respon.In.Eq.(EUR)</t>
  </si>
  <si>
    <t>LU0094541447</t>
  </si>
  <si>
    <t>Aberdeen SICAV I European Equity Dividend (EUR)</t>
  </si>
  <si>
    <t>LU0505661966</t>
  </si>
  <si>
    <t>Aberdeen SICAV I European Equity Dividend hed(USD)</t>
  </si>
  <si>
    <t>LU0505662188</t>
  </si>
  <si>
    <t>Aberdeen SICAV I Glob.Sust.and Respon.Inv.Eq.(USD)</t>
  </si>
  <si>
    <t>LU0094547139</t>
  </si>
  <si>
    <t>Aberdeen SICAV I Global Innovation Equity (USD)</t>
  </si>
  <si>
    <t>LU0107464264</t>
  </si>
  <si>
    <t>Aberdeen SICAV I Indian Equity Fund (USD)</t>
  </si>
  <si>
    <t>LU0231490524</t>
  </si>
  <si>
    <t>Aberdeen SICAV I Japanese Equity Fund hedged (EUR)</t>
  </si>
  <si>
    <t>LU0476876759</t>
  </si>
  <si>
    <t>Aberdeen SICAV I Japanese Equity Fund S2 (JPY)</t>
  </si>
  <si>
    <t>LU0476876247</t>
  </si>
  <si>
    <t>JPY</t>
  </si>
  <si>
    <t>Aberdeen SICAV I Japanese Smaller Compan. he(EUR)</t>
  </si>
  <si>
    <t>LU0476877054</t>
  </si>
  <si>
    <t>Aberdeen SICAV I Japanese Smaller Companies S(JPY)</t>
  </si>
  <si>
    <t>LU0476876833</t>
  </si>
  <si>
    <t>Aberdeen SICAV I Latin American Equity (USD)</t>
  </si>
  <si>
    <t>LU0396314238</t>
  </si>
  <si>
    <t>Aberdeen SICAV I Latin American Equity hedged(EUR)</t>
  </si>
  <si>
    <t>LU0566486667</t>
  </si>
  <si>
    <t>Aberdeen SICAV I Sel. Euro High Yield Bond A2(EUR)</t>
  </si>
  <si>
    <t>LU0119176310</t>
  </si>
  <si>
    <t>Aberdeen SICAV I World Credit Bond Fund (USD)</t>
  </si>
  <si>
    <t>LU1297487453</t>
  </si>
  <si>
    <t>Aberdeen SICAV I World Resources Equity (USD)</t>
  </si>
  <si>
    <t>LU0505663152</t>
  </si>
  <si>
    <t>Accolade Industrial fond fondů, OPF (CZK)</t>
  </si>
  <si>
    <t>CZ0008475936</t>
  </si>
  <si>
    <t>Rizikový profil 7</t>
  </si>
  <si>
    <t>Accolade Industrial fond fondů, OPF (EUR)</t>
  </si>
  <si>
    <t>CZ0008476355</t>
  </si>
  <si>
    <t>Accolade Industrial Fund A2 Dis (CZK)</t>
  </si>
  <si>
    <t>MT7000018404</t>
  </si>
  <si>
    <t>ACCOLADE FUND SICAV p.l.c</t>
  </si>
  <si>
    <t>Accolade Industrial Fund B2 Dis (EUR)</t>
  </si>
  <si>
    <t>MT7000018412</t>
  </si>
  <si>
    <t>Accolade Industrial Fund D (CZK2)</t>
  </si>
  <si>
    <t>MT7000030524</t>
  </si>
  <si>
    <t>Accolade Industrial Fund D (EUR2)</t>
  </si>
  <si>
    <t>MT7000030532</t>
  </si>
  <si>
    <t>Allianz Best Styles Global Equity (EUR)</t>
  </si>
  <si>
    <t>LU1322973477</t>
  </si>
  <si>
    <t>Allianz Global Investors Luxembourg S.A.</t>
  </si>
  <si>
    <t>Allianz Best Styles US Equity (EUR)</t>
  </si>
  <si>
    <t>LU0933100637</t>
  </si>
  <si>
    <t>Allianz Best Styles US Equity (USD)</t>
  </si>
  <si>
    <t>LU1428085952</t>
  </si>
  <si>
    <t>Allianz Best Styles US Equity hedged (EUR)</t>
  </si>
  <si>
    <t>LU0933100983</t>
  </si>
  <si>
    <t>Allianz Capital Plus (EUR)</t>
  </si>
  <si>
    <t>LU1254136416</t>
  </si>
  <si>
    <t>Allianz Capital Plus hedged (CZK)</t>
  </si>
  <si>
    <t>LU1291196241</t>
  </si>
  <si>
    <t>Allianz Dynamic Multi Asset Strategy 50 (CZK)</t>
  </si>
  <si>
    <t>LU1867686047</t>
  </si>
  <si>
    <t>Allianz Dynamic Multi Asset Strategy 50 (EUR)</t>
  </si>
  <si>
    <t>LU1093406186</t>
  </si>
  <si>
    <t>Allianz Emerging Markets Equity (EUR)</t>
  </si>
  <si>
    <t>LU1282651980</t>
  </si>
  <si>
    <t>Allianz Europe Equity Growth Select (EUR)</t>
  </si>
  <si>
    <t>LU0920839346</t>
  </si>
  <si>
    <t>Allianz Europe Equity Growth Select hedged (CZK)</t>
  </si>
  <si>
    <t>LU1288334391</t>
  </si>
  <si>
    <t>Allianz Europe Equity Growth Select hedged (USD)</t>
  </si>
  <si>
    <t>LU0920840948</t>
  </si>
  <si>
    <t>Allianz European Equity Dividend (EUR)</t>
  </si>
  <si>
    <t>LU0414045822</t>
  </si>
  <si>
    <t>Allianz European Equity Dividend dis hedged (CZK)</t>
  </si>
  <si>
    <t>LU1269085392</t>
  </si>
  <si>
    <t>Allianz European Equity Dividend hedged (CZK)</t>
  </si>
  <si>
    <t>LU1288334045</t>
  </si>
  <si>
    <t>Allianz German Equity (EUR)</t>
  </si>
  <si>
    <t>LU0840617350</t>
  </si>
  <si>
    <t>Allianz Global Artificial Intelligence (EUR)</t>
  </si>
  <si>
    <t>LU1548497699</t>
  </si>
  <si>
    <t>Allianz Global Artificial Intelligence (USD)</t>
  </si>
  <si>
    <t>LU1548497426</t>
  </si>
  <si>
    <t>Allianz Global Artificial Intelligence hedged(CZK)</t>
  </si>
  <si>
    <t>LU1641601064</t>
  </si>
  <si>
    <t>Allianz Global Artificial Intelligence hedged(EUR)</t>
  </si>
  <si>
    <t>LU1548497772</t>
  </si>
  <si>
    <t>Allianz Global Multi-Asset Credit (USD)</t>
  </si>
  <si>
    <t>LU1480268744</t>
  </si>
  <si>
    <t>Allianz Global Multi-Asset Credit hedged (CZK)</t>
  </si>
  <si>
    <t>LU1597343745</t>
  </si>
  <si>
    <t>Allianz Global Multi-Asset Credit hedged (EUR)</t>
  </si>
  <si>
    <t>LU1480269049</t>
  </si>
  <si>
    <t>Allianz Global Small Cap Equity (EUR)</t>
  </si>
  <si>
    <t>LU0962745302</t>
  </si>
  <si>
    <t>Allianz Global Small Cap Equity (USD)</t>
  </si>
  <si>
    <t>LU0963586101</t>
  </si>
  <si>
    <t>Allianz China A-Shares AT (USD)</t>
  </si>
  <si>
    <t>LU1997245177</t>
  </si>
  <si>
    <t>Allianz Income and Growth (USD)</t>
  </si>
  <si>
    <t>LU0689472784</t>
  </si>
  <si>
    <t>Allianz Income and Growth hedged (EUR)</t>
  </si>
  <si>
    <t>LU1070113664</t>
  </si>
  <si>
    <t>Allianz Japan Equity (EUR)</t>
  </si>
  <si>
    <t>LU0348752352</t>
  </si>
  <si>
    <t>Allianz Japan Equity hedged (EUR)</t>
  </si>
  <si>
    <t>LU1143164405</t>
  </si>
  <si>
    <t>Allianz Japan Equity hedged (USD)</t>
  </si>
  <si>
    <t>LU1000922390</t>
  </si>
  <si>
    <t>Allianz Thematica AT (EUR)</t>
  </si>
  <si>
    <t>LU1981791327</t>
  </si>
  <si>
    <t>Allianz Thematica AT (USD)</t>
  </si>
  <si>
    <t>LU1917777945</t>
  </si>
  <si>
    <t>Allianz Thematica AT hedged (CZK)</t>
  </si>
  <si>
    <t>LU2052517310</t>
  </si>
  <si>
    <t>Allianz US High Yield (USD)</t>
  </si>
  <si>
    <t>LU0674994412</t>
  </si>
  <si>
    <t>Allianz US High Yield hedged (EUR)</t>
  </si>
  <si>
    <t>LU0795385821</t>
  </si>
  <si>
    <t>Allianz US Short Duration High Inc. Bond (USD)</t>
  </si>
  <si>
    <t>LU1363153740</t>
  </si>
  <si>
    <t>Allianz US Short Duration High Inc. Bond hgd (CZK)</t>
  </si>
  <si>
    <t>LU1641600926</t>
  </si>
  <si>
    <t>Allianz US Short Duration High Inc. Bond hgd (EUR)</t>
  </si>
  <si>
    <t>LU1363153823</t>
  </si>
  <si>
    <t>Amundi CPR Defensive (EUR)</t>
  </si>
  <si>
    <t>LU1203018533</t>
  </si>
  <si>
    <t>CPR Invest</t>
  </si>
  <si>
    <t>Amundi CPR Global Disruptive Opportunities (EUR)</t>
  </si>
  <si>
    <t>LU1530899142</t>
  </si>
  <si>
    <t>Amundi CPR Global Disruptive Opportunities hg(CZK)</t>
  </si>
  <si>
    <t>LU1734694620</t>
  </si>
  <si>
    <t>Amundi CPR Global Food For Generation (CZK)</t>
  </si>
  <si>
    <t>LU2013746263</t>
  </si>
  <si>
    <t>Amundi CPR Global Food For Generation (EUR)</t>
  </si>
  <si>
    <t>LU1653748860</t>
  </si>
  <si>
    <t>Vstupní poplatek</t>
  </si>
  <si>
    <t>CONSEQ</t>
  </si>
  <si>
    <t>Otevřené podílové fondy</t>
  </si>
  <si>
    <t>https://www.conseq.cz/investice/prehled-fondu</t>
  </si>
  <si>
    <t>Exchange traded funds</t>
  </si>
  <si>
    <t>https://etfdb.com/</t>
  </si>
  <si>
    <t>Vanguard Total World Stock ETF</t>
  </si>
  <si>
    <t>Invesco QQQ Trust</t>
  </si>
  <si>
    <t>iShares Biotechnology ETF</t>
  </si>
  <si>
    <t>iShares Russell 2000 Growth ETF</t>
  </si>
  <si>
    <t>iShares S&amp;P 500 Value ETF</t>
  </si>
  <si>
    <t>Vanguard Mega Cap Value ETF</t>
  </si>
  <si>
    <t>Vanguard Mid-Cap ETF</t>
  </si>
  <si>
    <t>iShares Core S&amp;P Small-Cap ETF</t>
  </si>
  <si>
    <t>Global X SuperDividend U.S. ETF</t>
  </si>
  <si>
    <t>ProShares S&amp;P 500 Dividend Aristocrats ETF</t>
  </si>
  <si>
    <t>SPDR S&amp;P Regional Banking ETF</t>
  </si>
  <si>
    <t>Energy Select Sector SPDR Fund</t>
  </si>
  <si>
    <t>Utilities Select Sector SPDR Fund</t>
  </si>
  <si>
    <t>Technology Select Sector SPDR Fund</t>
  </si>
  <si>
    <t>Vstupní a výstupní poplatky</t>
  </si>
  <si>
    <t>VT</t>
  </si>
  <si>
    <t>QQQ</t>
  </si>
  <si>
    <t>ticker</t>
  </si>
  <si>
    <t>IBB</t>
  </si>
  <si>
    <t>IWO</t>
  </si>
  <si>
    <t>IVE</t>
  </si>
  <si>
    <t>MGV</t>
  </si>
  <si>
    <t>VO</t>
  </si>
  <si>
    <t>IJR</t>
  </si>
  <si>
    <t>DIV</t>
  </si>
  <si>
    <t>NOBL</t>
  </si>
  <si>
    <t>XLE</t>
  </si>
  <si>
    <t>XLU</t>
  </si>
  <si>
    <t>XLK</t>
  </si>
  <si>
    <t>XLC</t>
  </si>
  <si>
    <t>XLB</t>
  </si>
  <si>
    <t>XLP</t>
  </si>
  <si>
    <t>XLY</t>
  </si>
  <si>
    <t>XLI</t>
  </si>
  <si>
    <t>XLRE</t>
  </si>
  <si>
    <t>XHB</t>
  </si>
  <si>
    <t>XLV</t>
  </si>
  <si>
    <t>XTN</t>
  </si>
  <si>
    <t>XRT</t>
  </si>
  <si>
    <t>XME</t>
  </si>
  <si>
    <t>KRE</t>
  </si>
  <si>
    <t>Communication Services Select Sector SPDR Fund</t>
  </si>
  <si>
    <t>Materials Select Sector SPDR Fund</t>
  </si>
  <si>
    <t>Consumer Staples Select Sector SPDR Fund</t>
  </si>
  <si>
    <t>Consumer Discretionary Select Sector SPDR Fund</t>
  </si>
  <si>
    <t>Industrial Select Sector SPDR Fund</t>
  </si>
  <si>
    <t> Real Estate Select Sector SPDR Fund</t>
  </si>
  <si>
    <t>SPDR S&amp;P Homebuilders ETF</t>
  </si>
  <si>
    <t>Health Care Select Sector SPDR Fund</t>
  </si>
  <si>
    <t>Financial Select Sector SPDR Fund</t>
  </si>
  <si>
    <t>SPDR S&amp;P Transportation ETF</t>
  </si>
  <si>
    <t>SPDR S&amp;P Retail ETF</t>
  </si>
  <si>
    <t>SPDR S&amp;P Metals &amp; Mining ETF</t>
  </si>
  <si>
    <t>AAAU</t>
  </si>
  <si>
    <t>URA</t>
  </si>
  <si>
    <t>IFEU</t>
  </si>
  <si>
    <t>VNQ</t>
  </si>
  <si>
    <t>VNQI</t>
  </si>
  <si>
    <t>IYR</t>
  </si>
  <si>
    <t>ACWI</t>
  </si>
  <si>
    <t>ACWX</t>
  </si>
  <si>
    <t>EEM</t>
  </si>
  <si>
    <t>IEUR</t>
  </si>
  <si>
    <t>EZU</t>
  </si>
  <si>
    <t>EUFN</t>
  </si>
  <si>
    <t>Goldman Sachs Physical Gold ETF</t>
  </si>
  <si>
    <t>PSLV</t>
  </si>
  <si>
    <t>The Sprott Physical Silver Trust</t>
  </si>
  <si>
    <t>Global X Uranium ETF</t>
  </si>
  <si>
    <t>iShares Europe Developed Real Estate ETF</t>
  </si>
  <si>
    <t>Vanguard Real Estate ETF</t>
  </si>
  <si>
    <t> Vanguard Global ex-U.S. Real Estate ETF</t>
  </si>
  <si>
    <t>iShares U.S. Real Estate ETF</t>
  </si>
  <si>
    <t> iShares MSCI ACWI ETF</t>
  </si>
  <si>
    <t> iShares MSCI ACWI ex U.S. ETF</t>
  </si>
  <si>
    <t>iShares MSCI Emerging Markets ETF</t>
  </si>
  <si>
    <t>iShares Core MSCI Europe ETF</t>
  </si>
  <si>
    <t>iShares MSCI Eurozone ETF</t>
  </si>
  <si>
    <t> iShares MSCI Europe Financials ETF</t>
  </si>
  <si>
    <t>poplatky za správu (každoročně)</t>
  </si>
  <si>
    <t>OPF</t>
  </si>
  <si>
    <t>ETF</t>
  </si>
  <si>
    <t>poplatky za vstup a výstup (jednorázově)</t>
  </si>
  <si>
    <t>z objemu aktiv</t>
  </si>
  <si>
    <t>příklad investice ve výši:</t>
  </si>
  <si>
    <t>každoročně zaplatím:</t>
  </si>
  <si>
    <t>jednorázově zaplatím:</t>
  </si>
  <si>
    <t>každoročně zaplatím za poradenství a pomoc při správě:</t>
  </si>
  <si>
    <t>poplatky za poradenství a pomoc při správě</t>
  </si>
  <si>
    <t>celkem v prvním roce</t>
  </si>
  <si>
    <t>pravidelně v dalších letech</t>
  </si>
  <si>
    <t>úspora</t>
  </si>
  <si>
    <t>… a za celé investiční období</t>
  </si>
  <si>
    <t>počet let</t>
  </si>
  <si>
    <t>počet investic:</t>
  </si>
  <si>
    <t>XLF</t>
  </si>
  <si>
    <t>iShares 20+ Year Treasury Bond ETF</t>
  </si>
  <si>
    <t>TLT</t>
  </si>
  <si>
    <t>iShares TIPS Bond ETF</t>
  </si>
  <si>
    <t>TIP</t>
  </si>
  <si>
    <t>Vanguard Extended Duration Treasury ETF</t>
  </si>
  <si>
    <t>EDV</t>
  </si>
  <si>
    <t>Vanguard Total Bond Market ETF</t>
  </si>
  <si>
    <t>BND</t>
  </si>
  <si>
    <t>iShares iBoxx $ Investment Grade Corporate Bond ETF</t>
  </si>
  <si>
    <t>LQD</t>
  </si>
  <si>
    <t>Invesco International Corporate Bond ETF</t>
  </si>
  <si>
    <t>PICB</t>
  </si>
  <si>
    <t>iShares J.P. Morgan USD Emerging Markets Bond ETF</t>
  </si>
  <si>
    <t>EMB</t>
  </si>
  <si>
    <t>SPDR Bloomberg High Yield Bond ETF</t>
  </si>
  <si>
    <t>JNK</t>
  </si>
  <si>
    <t>iShares 7-10 Year Treasury Bond ETF</t>
  </si>
  <si>
    <t>IEF</t>
  </si>
  <si>
    <t>iShares 1-3 Year Treasury Bond ETF</t>
  </si>
  <si>
    <t>SHY</t>
  </si>
  <si>
    <t>Global X MSCI Argentina ETF</t>
  </si>
  <si>
    <t>ARGT</t>
  </si>
  <si>
    <t>iShares MSCI-Australia ETF</t>
  </si>
  <si>
    <t>EWA</t>
  </si>
  <si>
    <t>iShares MSCI Brazil ETF</t>
  </si>
  <si>
    <t>EWZ</t>
  </si>
  <si>
    <t>iShares MSCI Canada ETF</t>
  </si>
  <si>
    <t>EWC</t>
  </si>
  <si>
    <t>iShares MSCI Colombia ETF</t>
  </si>
  <si>
    <t>ICOL</t>
  </si>
  <si>
    <t>iShares MSCI Europe Financials ETF</t>
  </si>
  <si>
    <t>iShares MSCI France ETF</t>
  </si>
  <si>
    <t>EWQ</t>
  </si>
  <si>
    <t>iShares MSCI Germany ETF</t>
  </si>
  <si>
    <t>EWG</t>
  </si>
  <si>
    <t>Global X MSCI Greece ETF</t>
  </si>
  <si>
    <t>GREK</t>
  </si>
  <si>
    <t>iShares MSCI Hong Kong ETF</t>
  </si>
  <si>
    <t>EWH</t>
  </si>
  <si>
    <t>iShares MSCI Chile ETF</t>
  </si>
  <si>
    <t>ECH</t>
  </si>
  <si>
    <t>SPDR S&amp;P China ETF</t>
  </si>
  <si>
    <t>GXC</t>
  </si>
  <si>
    <t> iShares MSCI India ETF</t>
  </si>
  <si>
    <t>INDA</t>
  </si>
  <si>
    <t>iShares MSCI Indonesia ETF</t>
  </si>
  <si>
    <t>EIDO</t>
  </si>
  <si>
    <t>iShares MSCI Italy ETF</t>
  </si>
  <si>
    <t>EWI</t>
  </si>
  <si>
    <t>iShares MSCI Japan ETF</t>
  </si>
  <si>
    <t>EWJ</t>
  </si>
  <si>
    <t>iShares MSCI Mexico ETF</t>
  </si>
  <si>
    <t>EWW</t>
  </si>
  <si>
    <t>VanEck Russia ETF</t>
  </si>
  <si>
    <t>RSX</t>
  </si>
  <si>
    <t>iShares MSCI Saudi Arabia ETF</t>
  </si>
  <si>
    <t>KSA</t>
  </si>
  <si>
    <t>iShares MSCI South Africa ETF</t>
  </si>
  <si>
    <t>EZA</t>
  </si>
  <si>
    <t>iShares MSCI South Korea ETF</t>
  </si>
  <si>
    <t>EWY</t>
  </si>
  <si>
    <t>iShares MSCI Spain ETF</t>
  </si>
  <si>
    <t>EWP</t>
  </si>
  <si>
    <t>iShares MSCI Taiwan ETF</t>
  </si>
  <si>
    <t>EWT</t>
  </si>
  <si>
    <t>iShares MSCI Turkey ETF</t>
  </si>
  <si>
    <t>TUR</t>
  </si>
  <si>
    <t>iShares MSCI Singapore ETF</t>
  </si>
  <si>
    <t>EWS</t>
  </si>
  <si>
    <t>iShares MSCI United Kingdom ETF</t>
  </si>
  <si>
    <t>EWU</t>
  </si>
  <si>
    <t>VanEck Vietnam ETF</t>
  </si>
  <si>
    <t>VNM</t>
  </si>
  <si>
    <t>broker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</si>
</sst>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"/>
    <numFmt numFmtId="165" formatCode="#,##0.00\ &quot;Kč&quot;"/>
    <numFmt numFmtId="166" formatCode="#,##0\ &quot;Kč&quot;"/>
  </numFmts>
  <fonts count="2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4"/>
      <color rgb="FFFF0000"/>
      <name val="Arial"/>
      <family val="2"/>
      <charset val="238"/>
    </font>
    <font>
      <b/>
      <sz val="8"/>
      <color rgb="FF00313C"/>
      <name val="Arial"/>
      <family val="2"/>
      <charset val="238"/>
    </font>
    <font>
      <b/>
      <sz val="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1">
    <xf numFmtId="0" fontId="0" fillId="0" borderId="0" xfId="0"/>
    <xf numFmtId="0" fontId="3" fillId="2" borderId="0" xfId="0" applyFont="1" applyFill="1"/>
    <xf numFmtId="0" fontId="9" fillId="2" borderId="1" xfId="0" applyFont="1" applyFill="1" applyBorder="1"/>
    <xf numFmtId="0" fontId="3" fillId="2" borderId="1" xfId="0" applyFont="1" applyFill="1" applyBorder="1"/>
    <xf numFmtId="0" fontId="2" fillId="2" borderId="1" xfId="1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9" fillId="3" borderId="0" xfId="0" applyFont="1" applyFill="1" applyBorder="1"/>
    <xf numFmtId="0" fontId="2" fillId="2" borderId="3" xfId="1" applyFont="1" applyFill="1" applyBorder="1" applyAlignment="1">
      <alignment horizontal="left" vertical="center" wrapText="1"/>
    </xf>
    <xf numFmtId="0" fontId="3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6" xfId="0" applyFont="1" applyFill="1" applyBorder="1"/>
    <xf numFmtId="0" fontId="3" fillId="4" borderId="16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1" fontId="3" fillId="4" borderId="7" xfId="0" applyNumberFormat="1" applyFont="1" applyFill="1" applyBorder="1" applyAlignment="1">
      <alignment horizontal="center" vertical="center"/>
    </xf>
    <xf numFmtId="10" fontId="3" fillId="4" borderId="9" xfId="0" applyNumberFormat="1" applyFont="1" applyFill="1" applyBorder="1" applyAlignment="1">
      <alignment horizontal="center" vertical="center"/>
    </xf>
    <xf numFmtId="10" fontId="6" fillId="2" borderId="3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0" fontId="3" fillId="4" borderId="0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14" fontId="13" fillId="4" borderId="15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6" fillId="3" borderId="3" xfId="0" applyFont="1" applyFill="1" applyBorder="1" applyAlignment="1">
      <alignment horizontal="center"/>
    </xf>
    <xf numFmtId="0" fontId="3" fillId="3" borderId="6" xfId="0" applyFont="1" applyFill="1" applyBorder="1"/>
    <xf numFmtId="1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/>
    <xf numFmtId="10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10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3" borderId="1" xfId="0" applyFont="1" applyFill="1" applyBorder="1"/>
    <xf numFmtId="10" fontId="15" fillId="3" borderId="1" xfId="0" applyNumberFormat="1" applyFont="1" applyFill="1" applyBorder="1" applyAlignment="1">
      <alignment horizontal="center" vertical="center"/>
    </xf>
    <xf numFmtId="0" fontId="15" fillId="3" borderId="0" xfId="0" applyFont="1" applyFill="1"/>
    <xf numFmtId="10" fontId="15" fillId="3" borderId="0" xfId="0" applyNumberFormat="1" applyFont="1" applyFill="1" applyAlignment="1">
      <alignment horizontal="center" vertical="center"/>
    </xf>
    <xf numFmtId="0" fontId="0" fillId="3" borderId="0" xfId="0" applyFill="1"/>
    <xf numFmtId="10" fontId="0" fillId="3" borderId="0" xfId="0" applyNumberFormat="1" applyFill="1" applyAlignment="1">
      <alignment horizontal="center" vertical="center"/>
    </xf>
    <xf numFmtId="0" fontId="0" fillId="3" borderId="0" xfId="0" applyFill="1" applyBorder="1"/>
    <xf numFmtId="10" fontId="7" fillId="6" borderId="2" xfId="0" applyNumberFormat="1" applyFont="1" applyFill="1" applyBorder="1" applyAlignment="1">
      <alignment horizontal="center" vertical="center"/>
    </xf>
    <xf numFmtId="10" fontId="7" fillId="6" borderId="21" xfId="0" applyNumberFormat="1" applyFont="1" applyFill="1" applyBorder="1" applyAlignment="1">
      <alignment horizontal="center" vertical="center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19" xfId="0" applyFont="1" applyFill="1" applyBorder="1"/>
    <xf numFmtId="164" fontId="3" fillId="3" borderId="7" xfId="0" applyNumberFormat="1" applyFont="1" applyFill="1" applyBorder="1" applyAlignment="1">
      <alignment horizontal="center" vertical="center"/>
    </xf>
    <xf numFmtId="14" fontId="13" fillId="3" borderId="24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 vertical="center"/>
    </xf>
    <xf numFmtId="10" fontId="23" fillId="3" borderId="17" xfId="0" applyNumberFormat="1" applyFont="1" applyFill="1" applyBorder="1" applyAlignment="1">
      <alignment horizontal="center" vertical="center" wrapText="1"/>
    </xf>
    <xf numFmtId="10" fontId="23" fillId="3" borderId="1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66" fontId="12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/>
    </xf>
    <xf numFmtId="165" fontId="20" fillId="2" borderId="0" xfId="0" applyNumberFormat="1" applyFont="1" applyFill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21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6" fontId="12" fillId="7" borderId="0" xfId="0" applyNumberFormat="1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0" fontId="15" fillId="3" borderId="3" xfId="0" applyFont="1" applyFill="1" applyBorder="1" applyAlignment="1">
      <alignment horizontal="center"/>
    </xf>
    <xf numFmtId="165" fontId="3" fillId="7" borderId="9" xfId="0" applyNumberFormat="1" applyFont="1" applyFill="1" applyBorder="1" applyAlignment="1" applyProtection="1">
      <alignment horizontal="center" vertical="center"/>
      <protection locked="0"/>
    </xf>
    <xf numFmtId="10" fontId="28" fillId="2" borderId="0" xfId="0" applyNumberFormat="1" applyFont="1" applyFill="1" applyAlignment="1">
      <alignment horizontal="center" vertical="center"/>
    </xf>
    <xf numFmtId="10" fontId="23" fillId="5" borderId="10" xfId="0" applyNumberFormat="1" applyFont="1" applyFill="1" applyBorder="1" applyAlignment="1">
      <alignment horizontal="center" vertical="center" wrapText="1"/>
    </xf>
    <xf numFmtId="10" fontId="23" fillId="5" borderId="1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2" xfId="0" applyFont="1" applyFill="1" applyBorder="1" applyAlignment="1">
      <alignment horizontal="right" vertical="center" wrapText="1"/>
    </xf>
    <xf numFmtId="10" fontId="23" fillId="5" borderId="3" xfId="0" applyNumberFormat="1" applyFont="1" applyFill="1" applyBorder="1" applyAlignment="1">
      <alignment horizontal="center" vertical="center" wrapText="1"/>
    </xf>
    <xf numFmtId="10" fontId="23" fillId="5" borderId="12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seq.cz/investice/prehled-fondu/allianz-best-styles-us-equity-usd" TargetMode="External"/><Relationship Id="rId21" Type="http://schemas.openxmlformats.org/officeDocument/2006/relationships/hyperlink" Target="https://www.conseq.cz/investice/prehled-fondu/conseq-invest-dluhopisy-nove-evropy-a" TargetMode="External"/><Relationship Id="rId42" Type="http://schemas.openxmlformats.org/officeDocument/2006/relationships/hyperlink" Target="https://www.conseq.cz/investice/prehled-fondu/templeton-global-bond-fund-eur" TargetMode="External"/><Relationship Id="rId63" Type="http://schemas.openxmlformats.org/officeDocument/2006/relationships/hyperlink" Target="https://www.conseq.cz/investice/prehled-fondu/aberdeen-sicav-i-em-infrastructure-equity-hed-eur" TargetMode="External"/><Relationship Id="rId84" Type="http://schemas.openxmlformats.org/officeDocument/2006/relationships/hyperlink" Target="https://www.conseq.cz/investice/prehled-fondu/aberdeen-sicav-i-japanese-equity-fund-hedged-eur" TargetMode="External"/><Relationship Id="rId138" Type="http://schemas.openxmlformats.org/officeDocument/2006/relationships/hyperlink" Target="https://www.conseq.cz/investice/prehled-fondu/allianz-european-equity-dividend-eur" TargetMode="External"/><Relationship Id="rId159" Type="http://schemas.openxmlformats.org/officeDocument/2006/relationships/hyperlink" Target="https://www.conseq.cz/investice/prehled-fondu/allianz-global-small-cap-equity-eur" TargetMode="External"/><Relationship Id="rId170" Type="http://schemas.openxmlformats.org/officeDocument/2006/relationships/hyperlink" Target="https://www.conseq.cz/investice/prehled-fondu/allianz-japan-equity-eur" TargetMode="External"/><Relationship Id="rId191" Type="http://schemas.openxmlformats.org/officeDocument/2006/relationships/hyperlink" Target="https://www.conseq.cz/investice/prehled-fondu/amundi-cpr-defensive-eur" TargetMode="External"/><Relationship Id="rId107" Type="http://schemas.openxmlformats.org/officeDocument/2006/relationships/hyperlink" Target="https://www.conseq.cz/investice/prehled-fondu/accolade-industrial-fund-b2-dis-eur" TargetMode="External"/><Relationship Id="rId11" Type="http://schemas.openxmlformats.org/officeDocument/2006/relationships/hyperlink" Target="https://www.conseq.cz/investice/prehled-fondu/conseq-active-invest-dynamicky-csqf-sicav-pln" TargetMode="External"/><Relationship Id="rId32" Type="http://schemas.openxmlformats.org/officeDocument/2006/relationships/hyperlink" Target="https://www.conseq.cz/investice/prehled-fondu/conseq-realitni-eur" TargetMode="External"/><Relationship Id="rId53" Type="http://schemas.openxmlformats.org/officeDocument/2006/relationships/hyperlink" Target="https://www.conseq.cz/investice/prehled-fondu/aberdeen-sicav-i-asian-local-curr-short-bond-usd" TargetMode="External"/><Relationship Id="rId74" Type="http://schemas.openxmlformats.org/officeDocument/2006/relationships/hyperlink" Target="https://www.conseq.cz/investice/prehled-fondu/aberdeen-sicav-i-european-equity-dividend-eur" TargetMode="External"/><Relationship Id="rId128" Type="http://schemas.openxmlformats.org/officeDocument/2006/relationships/hyperlink" Target="https://www.conseq.cz/investice/prehled-fondu/allianz-dynamic-multi-asset-strategy-50-eur" TargetMode="External"/><Relationship Id="rId149" Type="http://schemas.openxmlformats.org/officeDocument/2006/relationships/hyperlink" Target="https://www.conseq.cz/investice/prehled-fondu/allianz-global-artificial-intelligence-hedged-czk" TargetMode="External"/><Relationship Id="rId5" Type="http://schemas.openxmlformats.org/officeDocument/2006/relationships/hyperlink" Target="https://www.conseq.cz/investice/prehled-fondu/active-invest-vyvazeny" TargetMode="External"/><Relationship Id="rId95" Type="http://schemas.openxmlformats.org/officeDocument/2006/relationships/hyperlink" Target="https://www.conseq.cz/investice/prehled-fondu/aberdeen-sicav-i-sel-euro-high-yield-bond-a2-eur" TargetMode="External"/><Relationship Id="rId160" Type="http://schemas.openxmlformats.org/officeDocument/2006/relationships/hyperlink" Target="https://www.conseq.cz/investice/prehled-fondu/allianz-global-small-cap-equity-eur" TargetMode="External"/><Relationship Id="rId181" Type="http://schemas.openxmlformats.org/officeDocument/2006/relationships/hyperlink" Target="https://www.conseq.cz/investice/prehled-fondu/allianz-us-high-yield-usd" TargetMode="External"/><Relationship Id="rId22" Type="http://schemas.openxmlformats.org/officeDocument/2006/relationships/hyperlink" Target="https://www.conseq.cz/investice/prehled-fondu/conseq-invest-dluhopisy-nove-evropy-a" TargetMode="External"/><Relationship Id="rId43" Type="http://schemas.openxmlformats.org/officeDocument/2006/relationships/hyperlink" Target="https://www.conseq.cz/investice/prehled-fondu/templeton-growth-euro-fund-eur" TargetMode="External"/><Relationship Id="rId64" Type="http://schemas.openxmlformats.org/officeDocument/2006/relationships/hyperlink" Target="https://www.conseq.cz/investice/prehled-fondu/aberdeen-sicav-i-em-infrastructure-equity-hed-eur" TargetMode="External"/><Relationship Id="rId118" Type="http://schemas.openxmlformats.org/officeDocument/2006/relationships/hyperlink" Target="https://www.conseq.cz/investice/prehled-fondu/allianz-best-styles-us-equity-usd" TargetMode="External"/><Relationship Id="rId139" Type="http://schemas.openxmlformats.org/officeDocument/2006/relationships/hyperlink" Target="https://www.conseq.cz/investice/prehled-fondu/allianz-european-equity-dividend-dis-hedged-czk" TargetMode="External"/><Relationship Id="rId85" Type="http://schemas.openxmlformats.org/officeDocument/2006/relationships/hyperlink" Target="https://www.conseq.cz/investice/prehled-fondu/aberdeen-sicav-i-japanese-equity-fund-s2-jpy" TargetMode="External"/><Relationship Id="rId150" Type="http://schemas.openxmlformats.org/officeDocument/2006/relationships/hyperlink" Target="https://www.conseq.cz/investice/prehled-fondu/allianz-global-artificial-intelligence-hedged-czk" TargetMode="External"/><Relationship Id="rId171" Type="http://schemas.openxmlformats.org/officeDocument/2006/relationships/hyperlink" Target="https://www.conseq.cz/investice/prehled-fondu/allianz-japan-equity-hedged-eur" TargetMode="External"/><Relationship Id="rId192" Type="http://schemas.openxmlformats.org/officeDocument/2006/relationships/hyperlink" Target="https://www.conseq.cz/investice/prehled-fondu/amundi-cpr-defensive-eur" TargetMode="External"/><Relationship Id="rId12" Type="http://schemas.openxmlformats.org/officeDocument/2006/relationships/hyperlink" Target="https://www.conseq.cz/investice/prehled-fondu/conseq-active-invest-dynamicky-csqf-sicav-pln" TargetMode="External"/><Relationship Id="rId33" Type="http://schemas.openxmlformats.org/officeDocument/2006/relationships/hyperlink" Target="https://www.conseq.cz/investice/prehled-fondu/ff-euro-corporate-bond-fund-eur" TargetMode="External"/><Relationship Id="rId108" Type="http://schemas.openxmlformats.org/officeDocument/2006/relationships/hyperlink" Target="https://www.conseq.cz/investice/prehled-fondu/accolade-industrial-fund-b2-dis-eur" TargetMode="External"/><Relationship Id="rId129" Type="http://schemas.openxmlformats.org/officeDocument/2006/relationships/hyperlink" Target="https://www.conseq.cz/investice/prehled-fondu/allianz-emerging-markets-equity-eur" TargetMode="External"/><Relationship Id="rId54" Type="http://schemas.openxmlformats.org/officeDocument/2006/relationships/hyperlink" Target="https://www.conseq.cz/investice/prehled-fondu/aberdeen-sicav-i-asian-local-curr-short-bond-usd" TargetMode="External"/><Relationship Id="rId75" Type="http://schemas.openxmlformats.org/officeDocument/2006/relationships/hyperlink" Target="https://www.conseq.cz/investice/prehled-fondu/aberdeen-sicav-i-european-equity-dividend-hed-usd" TargetMode="External"/><Relationship Id="rId96" Type="http://schemas.openxmlformats.org/officeDocument/2006/relationships/hyperlink" Target="https://www.conseq.cz/investice/prehled-fondu/aberdeen-sicav-i-sel-euro-high-yield-bond-a2-eur" TargetMode="External"/><Relationship Id="rId140" Type="http://schemas.openxmlformats.org/officeDocument/2006/relationships/hyperlink" Target="https://www.conseq.cz/investice/prehled-fondu/allianz-european-equity-dividend-dis-hedged-czk" TargetMode="External"/><Relationship Id="rId161" Type="http://schemas.openxmlformats.org/officeDocument/2006/relationships/hyperlink" Target="https://www.conseq.cz/investice/prehled-fondu/allianz-global-small-cap-equity-usd" TargetMode="External"/><Relationship Id="rId182" Type="http://schemas.openxmlformats.org/officeDocument/2006/relationships/hyperlink" Target="https://www.conseq.cz/investice/prehled-fondu/allianz-us-high-yield-usd" TargetMode="External"/><Relationship Id="rId6" Type="http://schemas.openxmlformats.org/officeDocument/2006/relationships/hyperlink" Target="https://www.conseq.cz/investice/prehled-fondu/active-invest-vyvazeny" TargetMode="External"/><Relationship Id="rId23" Type="http://schemas.openxmlformats.org/officeDocument/2006/relationships/hyperlink" Target="https://www.conseq.cz/investice/prehled-fondu/conseq-invest-konzervativni-a" TargetMode="External"/><Relationship Id="rId119" Type="http://schemas.openxmlformats.org/officeDocument/2006/relationships/hyperlink" Target="https://www.conseq.cz/investice/prehled-fondu/allianz-best-styles-us-equity-hedged-eur" TargetMode="External"/><Relationship Id="rId44" Type="http://schemas.openxmlformats.org/officeDocument/2006/relationships/hyperlink" Target="https://www.conseq.cz/investice/prehled-fondu/templeton-growth-euro-fund-eur" TargetMode="External"/><Relationship Id="rId65" Type="http://schemas.openxmlformats.org/officeDocument/2006/relationships/hyperlink" Target="https://www.conseq.cz/investice/prehled-fondu/aberdeen-sicav-i-em-local-currency-bond-a2-usd" TargetMode="External"/><Relationship Id="rId86" Type="http://schemas.openxmlformats.org/officeDocument/2006/relationships/hyperlink" Target="https://www.conseq.cz/investice/prehled-fondu/aberdeen-sicav-i-japanese-equity-fund-s2-jpy" TargetMode="External"/><Relationship Id="rId130" Type="http://schemas.openxmlformats.org/officeDocument/2006/relationships/hyperlink" Target="https://www.conseq.cz/investice/prehled-fondu/allianz-emerging-markets-equity-eur" TargetMode="External"/><Relationship Id="rId151" Type="http://schemas.openxmlformats.org/officeDocument/2006/relationships/hyperlink" Target="https://www.conseq.cz/investice/prehled-fondu/allianz-global-artificial-intelligence-hedged-eur" TargetMode="External"/><Relationship Id="rId172" Type="http://schemas.openxmlformats.org/officeDocument/2006/relationships/hyperlink" Target="https://www.conseq.cz/investice/prehled-fondu/allianz-japan-equity-hedged-eur" TargetMode="External"/><Relationship Id="rId193" Type="http://schemas.openxmlformats.org/officeDocument/2006/relationships/hyperlink" Target="https://www.conseq.cz/investice/prehled-fondu/amundi-cpr-global-disruptive-opportunities-eur" TargetMode="External"/><Relationship Id="rId13" Type="http://schemas.openxmlformats.org/officeDocument/2006/relationships/hyperlink" Target="https://www.conseq.cz/investice/prehled-fondu/conseq-fond-vysoce-urocenych-dluhopisu-a" TargetMode="External"/><Relationship Id="rId109" Type="http://schemas.openxmlformats.org/officeDocument/2006/relationships/hyperlink" Target="https://www.conseq.cz/investice/prehled-fondu/accolade-industrial-fund-d-czk2" TargetMode="External"/><Relationship Id="rId34" Type="http://schemas.openxmlformats.org/officeDocument/2006/relationships/hyperlink" Target="https://www.conseq.cz/investice/prehled-fondu/ff-euro-corporate-bond-fund-eur" TargetMode="External"/><Relationship Id="rId55" Type="http://schemas.openxmlformats.org/officeDocument/2006/relationships/hyperlink" Target="https://www.conseq.cz/investice/prehled-fondu/aberdeen-sicav-i-asian-smaller-companies-usd" TargetMode="External"/><Relationship Id="rId76" Type="http://schemas.openxmlformats.org/officeDocument/2006/relationships/hyperlink" Target="https://www.conseq.cz/investice/prehled-fondu/aberdeen-sicav-i-european-equity-dividend-hed-usd" TargetMode="External"/><Relationship Id="rId97" Type="http://schemas.openxmlformats.org/officeDocument/2006/relationships/hyperlink" Target="https://www.conseq.cz/investice/prehled-fondu/aberdeen-sicav-i-world-credit-bond-fund-usd" TargetMode="External"/><Relationship Id="rId120" Type="http://schemas.openxmlformats.org/officeDocument/2006/relationships/hyperlink" Target="https://www.conseq.cz/investice/prehled-fondu/allianz-best-styles-us-equity-hedged-eur" TargetMode="External"/><Relationship Id="rId141" Type="http://schemas.openxmlformats.org/officeDocument/2006/relationships/hyperlink" Target="https://www.conseq.cz/investice/prehled-fondu/allianz-european-equity-dividend-hedged-czk" TargetMode="External"/><Relationship Id="rId7" Type="http://schemas.openxmlformats.org/officeDocument/2006/relationships/hyperlink" Target="https://www.conseq.cz/investice/prehled-fondu/bgf-euro-bond-eur" TargetMode="External"/><Relationship Id="rId162" Type="http://schemas.openxmlformats.org/officeDocument/2006/relationships/hyperlink" Target="https://www.conseq.cz/investice/prehled-fondu/allianz-global-small-cap-equity-usd" TargetMode="External"/><Relationship Id="rId183" Type="http://schemas.openxmlformats.org/officeDocument/2006/relationships/hyperlink" Target="https://www.conseq.cz/investice/prehled-fondu/allianz-us-high-yield-hedged-eur" TargetMode="External"/><Relationship Id="rId2" Type="http://schemas.openxmlformats.org/officeDocument/2006/relationships/hyperlink" Target="https://www.conseq.cz/investice/prehled-fondu/active-invest-dynamicky" TargetMode="External"/><Relationship Id="rId29" Type="http://schemas.openxmlformats.org/officeDocument/2006/relationships/hyperlink" Target="https://www.conseq.cz/investice/prehled-fondu/conseq-realitni-czk" TargetMode="External"/><Relationship Id="rId24" Type="http://schemas.openxmlformats.org/officeDocument/2006/relationships/hyperlink" Target="https://www.conseq.cz/investice/prehled-fondu/conseq-invest-konzervativni-a" TargetMode="External"/><Relationship Id="rId40" Type="http://schemas.openxmlformats.org/officeDocument/2006/relationships/hyperlink" Target="https://www.conseq.cz/investice/prehled-fondu/ff-global-dividend-fund-hedged-eur" TargetMode="External"/><Relationship Id="rId45" Type="http://schemas.openxmlformats.org/officeDocument/2006/relationships/hyperlink" Target="https://www.conseq.cz/investice/prehled-fondu/aberdeen-sicav-i-all-china-equity-fund-usd" TargetMode="External"/><Relationship Id="rId66" Type="http://schemas.openxmlformats.org/officeDocument/2006/relationships/hyperlink" Target="https://www.conseq.cz/investice/prehled-fondu/aberdeen-sicav-i-em-local-currency-bond-a2-usd" TargetMode="External"/><Relationship Id="rId87" Type="http://schemas.openxmlformats.org/officeDocument/2006/relationships/hyperlink" Target="https://www.conseq.cz/investice/prehled-fondu/aberdeen-sicav-i-japanese-smaller-compan-he-eur" TargetMode="External"/><Relationship Id="rId110" Type="http://schemas.openxmlformats.org/officeDocument/2006/relationships/hyperlink" Target="https://www.conseq.cz/investice/prehled-fondu/accolade-industrial-fund-d-czk2" TargetMode="External"/><Relationship Id="rId115" Type="http://schemas.openxmlformats.org/officeDocument/2006/relationships/hyperlink" Target="https://www.conseq.cz/investice/prehled-fondu/allianz-best-styles-us-equity-eur" TargetMode="External"/><Relationship Id="rId131" Type="http://schemas.openxmlformats.org/officeDocument/2006/relationships/hyperlink" Target="https://www.conseq.cz/investice/prehled-fondu/allianz-europe-equity-growth-select-eur" TargetMode="External"/><Relationship Id="rId136" Type="http://schemas.openxmlformats.org/officeDocument/2006/relationships/hyperlink" Target="https://www.conseq.cz/investice/prehled-fondu/allianz-europe-equity-growth-select-hedged-usd" TargetMode="External"/><Relationship Id="rId157" Type="http://schemas.openxmlformats.org/officeDocument/2006/relationships/hyperlink" Target="https://www.conseq.cz/investice/prehled-fondu/allianz-global-multi-asset-credit-hedged-eur" TargetMode="External"/><Relationship Id="rId178" Type="http://schemas.openxmlformats.org/officeDocument/2006/relationships/hyperlink" Target="https://www.conseq.cz/investice/prehled-fondu/allianz-thematica-at-usd" TargetMode="External"/><Relationship Id="rId61" Type="http://schemas.openxmlformats.org/officeDocument/2006/relationships/hyperlink" Target="https://www.conseq.cz/investice/prehled-fondu/aberdeen-sicav-i-em-infrastructure-equity-usd" TargetMode="External"/><Relationship Id="rId82" Type="http://schemas.openxmlformats.org/officeDocument/2006/relationships/hyperlink" Target="https://www.conseq.cz/investice/prehled-fondu/aberdeen-sicav-i-indian-equity-fund-usd" TargetMode="External"/><Relationship Id="rId152" Type="http://schemas.openxmlformats.org/officeDocument/2006/relationships/hyperlink" Target="https://www.conseq.cz/investice/prehled-fondu/allianz-global-artificial-intelligence-hedged-eur" TargetMode="External"/><Relationship Id="rId173" Type="http://schemas.openxmlformats.org/officeDocument/2006/relationships/hyperlink" Target="https://www.conseq.cz/investice/prehled-fondu/allianz-japan-equity-hedged-usd" TargetMode="External"/><Relationship Id="rId194" Type="http://schemas.openxmlformats.org/officeDocument/2006/relationships/hyperlink" Target="https://www.conseq.cz/investice/prehled-fondu/amundi-cpr-global-disruptive-opportunities-eur" TargetMode="External"/><Relationship Id="rId199" Type="http://schemas.openxmlformats.org/officeDocument/2006/relationships/hyperlink" Target="https://www.conseq.cz/investice/prehled-fondu/amundi-cpr-global-food-for-generation-eur" TargetMode="External"/><Relationship Id="rId19" Type="http://schemas.openxmlformats.org/officeDocument/2006/relationships/hyperlink" Target="https://www.conseq.cz/investice/prehled-fondu/conseq-invest-dluhopisovy-fond-a" TargetMode="External"/><Relationship Id="rId14" Type="http://schemas.openxmlformats.org/officeDocument/2006/relationships/hyperlink" Target="https://www.conseq.cz/investice/prehled-fondu/conseq-fond-vysoce-urocenych-dluhopisu-a" TargetMode="External"/><Relationship Id="rId30" Type="http://schemas.openxmlformats.org/officeDocument/2006/relationships/hyperlink" Target="https://www.conseq.cz/investice/prehled-fondu/conseq-realitni-czk" TargetMode="External"/><Relationship Id="rId35" Type="http://schemas.openxmlformats.org/officeDocument/2006/relationships/hyperlink" Target="https://www.conseq.cz/investice/prehled-fondu/ff-european-growth-fund-eur" TargetMode="External"/><Relationship Id="rId56" Type="http://schemas.openxmlformats.org/officeDocument/2006/relationships/hyperlink" Target="https://www.conseq.cz/investice/prehled-fondu/aberdeen-sicav-i-asian-smaller-companies-usd" TargetMode="External"/><Relationship Id="rId77" Type="http://schemas.openxmlformats.org/officeDocument/2006/relationships/hyperlink" Target="https://www.conseq.cz/investice/prehled-fondu/aberdeen-sicav-i-glob-sust-and-respon-inv-eq-usd" TargetMode="External"/><Relationship Id="rId100" Type="http://schemas.openxmlformats.org/officeDocument/2006/relationships/hyperlink" Target="https://www.conseq.cz/investice/prehled-fondu/aberdeen-sicav-i-world-resources-equity-usd" TargetMode="External"/><Relationship Id="rId105" Type="http://schemas.openxmlformats.org/officeDocument/2006/relationships/hyperlink" Target="https://www.conseq.cz/investice/prehled-fondu/accolade-industrial-fund-a2-dis-czk" TargetMode="External"/><Relationship Id="rId126" Type="http://schemas.openxmlformats.org/officeDocument/2006/relationships/hyperlink" Target="https://www.conseq.cz/investice/prehled-fondu/allianz-dynamic-multi-asset-strategy-50-czk" TargetMode="External"/><Relationship Id="rId147" Type="http://schemas.openxmlformats.org/officeDocument/2006/relationships/hyperlink" Target="https://www.conseq.cz/investice/prehled-fondu/allianz-global-artificial-intelligence-usd" TargetMode="External"/><Relationship Id="rId168" Type="http://schemas.openxmlformats.org/officeDocument/2006/relationships/hyperlink" Target="https://www.conseq.cz/investice/prehled-fondu/allianz-income-and-growth-hedged-eur" TargetMode="External"/><Relationship Id="rId8" Type="http://schemas.openxmlformats.org/officeDocument/2006/relationships/hyperlink" Target="https://www.conseq.cz/investice/prehled-fondu/bgf-euro-bond-eur" TargetMode="External"/><Relationship Id="rId51" Type="http://schemas.openxmlformats.org/officeDocument/2006/relationships/hyperlink" Target="https://www.conseq.cz/investice/prehled-fondu/aberdeen-sicav-i-asian-local-curr-short-bond-eur" TargetMode="External"/><Relationship Id="rId72" Type="http://schemas.openxmlformats.org/officeDocument/2006/relationships/hyperlink" Target="https://www.conseq.cz/investice/prehled-fondu/aberdeen-sicav-i-europ-sust-and-respon-in-eq-eur" TargetMode="External"/><Relationship Id="rId93" Type="http://schemas.openxmlformats.org/officeDocument/2006/relationships/hyperlink" Target="https://www.conseq.cz/investice/prehled-fondu/aberdeen-sicav-i-latin-american-equity-hedged-eur" TargetMode="External"/><Relationship Id="rId98" Type="http://schemas.openxmlformats.org/officeDocument/2006/relationships/hyperlink" Target="https://www.conseq.cz/investice/prehled-fondu/aberdeen-sicav-i-world-credit-bond-fund-usd" TargetMode="External"/><Relationship Id="rId121" Type="http://schemas.openxmlformats.org/officeDocument/2006/relationships/hyperlink" Target="https://www.conseq.cz/investice/prehled-fondu/allianz-capital-plus-eur" TargetMode="External"/><Relationship Id="rId142" Type="http://schemas.openxmlformats.org/officeDocument/2006/relationships/hyperlink" Target="https://www.conseq.cz/investice/prehled-fondu/allianz-european-equity-dividend-hedged-czk" TargetMode="External"/><Relationship Id="rId163" Type="http://schemas.openxmlformats.org/officeDocument/2006/relationships/hyperlink" Target="https://www.conseq.cz/investice/prehled-fondu/allianz-china-a-shares-at-usd" TargetMode="External"/><Relationship Id="rId184" Type="http://schemas.openxmlformats.org/officeDocument/2006/relationships/hyperlink" Target="https://www.conseq.cz/investice/prehled-fondu/allianz-us-high-yield-hedged-eur" TargetMode="External"/><Relationship Id="rId189" Type="http://schemas.openxmlformats.org/officeDocument/2006/relationships/hyperlink" Target="https://www.conseq.cz/investice/prehled-fondu/allianz-us-short-duration-high-inc-bond-hgd-eur" TargetMode="External"/><Relationship Id="rId3" Type="http://schemas.openxmlformats.org/officeDocument/2006/relationships/hyperlink" Target="https://www.conseq.cz/investice/prehled-fondu/active-invest-konzervativni" TargetMode="External"/><Relationship Id="rId25" Type="http://schemas.openxmlformats.org/officeDocument/2006/relationships/hyperlink" Target="https://www.conseq.cz/investice/prehled-fondu/conseq-korporatnich-dluhopisu-a" TargetMode="External"/><Relationship Id="rId46" Type="http://schemas.openxmlformats.org/officeDocument/2006/relationships/hyperlink" Target="https://www.conseq.cz/investice/prehled-fondu/aberdeen-sicav-i-all-china-equity-fund-usd" TargetMode="External"/><Relationship Id="rId67" Type="http://schemas.openxmlformats.org/officeDocument/2006/relationships/hyperlink" Target="https://www.conseq.cz/investice/prehled-fondu/aberdeen-sicav-i-emerging-markets-bond-fund-eur" TargetMode="External"/><Relationship Id="rId116" Type="http://schemas.openxmlformats.org/officeDocument/2006/relationships/hyperlink" Target="https://www.conseq.cz/investice/prehled-fondu/allianz-best-styles-us-equity-eur" TargetMode="External"/><Relationship Id="rId137" Type="http://schemas.openxmlformats.org/officeDocument/2006/relationships/hyperlink" Target="https://www.conseq.cz/investice/prehled-fondu/allianz-european-equity-dividend-eur" TargetMode="External"/><Relationship Id="rId158" Type="http://schemas.openxmlformats.org/officeDocument/2006/relationships/hyperlink" Target="https://www.conseq.cz/investice/prehled-fondu/allianz-global-multi-asset-credit-hedged-eur" TargetMode="External"/><Relationship Id="rId20" Type="http://schemas.openxmlformats.org/officeDocument/2006/relationships/hyperlink" Target="https://www.conseq.cz/investice/prehled-fondu/conseq-invest-dluhopisovy-fond-a" TargetMode="External"/><Relationship Id="rId41" Type="http://schemas.openxmlformats.org/officeDocument/2006/relationships/hyperlink" Target="https://www.conseq.cz/investice/prehled-fondu/templeton-global-bond-fund-eur" TargetMode="External"/><Relationship Id="rId62" Type="http://schemas.openxmlformats.org/officeDocument/2006/relationships/hyperlink" Target="https://www.conseq.cz/investice/prehled-fondu/aberdeen-sicav-i-em-infrastructure-equity-usd" TargetMode="External"/><Relationship Id="rId83" Type="http://schemas.openxmlformats.org/officeDocument/2006/relationships/hyperlink" Target="https://www.conseq.cz/investice/prehled-fondu/aberdeen-sicav-i-japanese-equity-fund-hedged-eur" TargetMode="External"/><Relationship Id="rId88" Type="http://schemas.openxmlformats.org/officeDocument/2006/relationships/hyperlink" Target="https://www.conseq.cz/investice/prehled-fondu/aberdeen-sicav-i-japanese-smaller-compan-he-eur" TargetMode="External"/><Relationship Id="rId111" Type="http://schemas.openxmlformats.org/officeDocument/2006/relationships/hyperlink" Target="https://www.conseq.cz/investice/prehled-fondu/accolade-industrial-fund-d-eur2" TargetMode="External"/><Relationship Id="rId132" Type="http://schemas.openxmlformats.org/officeDocument/2006/relationships/hyperlink" Target="https://www.conseq.cz/investice/prehled-fondu/allianz-europe-equity-growth-select-eur" TargetMode="External"/><Relationship Id="rId153" Type="http://schemas.openxmlformats.org/officeDocument/2006/relationships/hyperlink" Target="https://www.conseq.cz/investice/prehled-fondu/allianz-global-multi-asset-credit-usd" TargetMode="External"/><Relationship Id="rId174" Type="http://schemas.openxmlformats.org/officeDocument/2006/relationships/hyperlink" Target="https://www.conseq.cz/investice/prehled-fondu/allianz-japan-equity-hedged-usd" TargetMode="External"/><Relationship Id="rId179" Type="http://schemas.openxmlformats.org/officeDocument/2006/relationships/hyperlink" Target="https://www.conseq.cz/investice/prehled-fondu/allianz-thematica-at-hedged-czk" TargetMode="External"/><Relationship Id="rId195" Type="http://schemas.openxmlformats.org/officeDocument/2006/relationships/hyperlink" Target="https://www.conseq.cz/investice/prehled-fondu/amundi-cpr-global-disruptive-opportunities-hg-czk" TargetMode="External"/><Relationship Id="rId190" Type="http://schemas.openxmlformats.org/officeDocument/2006/relationships/hyperlink" Target="https://www.conseq.cz/investice/prehled-fondu/allianz-us-short-duration-high-inc-bond-hgd-eur" TargetMode="External"/><Relationship Id="rId15" Type="http://schemas.openxmlformats.org/officeDocument/2006/relationships/hyperlink" Target="https://www.conseq.cz/investice/prehled-fondu/conseq-indexovy-etf-aggressive-esg-a-czk" TargetMode="External"/><Relationship Id="rId36" Type="http://schemas.openxmlformats.org/officeDocument/2006/relationships/hyperlink" Target="https://www.conseq.cz/investice/prehled-fondu/ff-european-growth-fund-eur" TargetMode="External"/><Relationship Id="rId57" Type="http://schemas.openxmlformats.org/officeDocument/2006/relationships/hyperlink" Target="https://www.conseq.cz/investice/prehled-fondu/aberdeen-sicav-i-eastern-european-equity-eur" TargetMode="External"/><Relationship Id="rId106" Type="http://schemas.openxmlformats.org/officeDocument/2006/relationships/hyperlink" Target="https://www.conseq.cz/investice/prehled-fondu/accolade-industrial-fund-a2-dis-czk" TargetMode="External"/><Relationship Id="rId127" Type="http://schemas.openxmlformats.org/officeDocument/2006/relationships/hyperlink" Target="https://www.conseq.cz/investice/prehled-fondu/allianz-dynamic-multi-asset-strategy-50-eur" TargetMode="External"/><Relationship Id="rId10" Type="http://schemas.openxmlformats.org/officeDocument/2006/relationships/hyperlink" Target="https://www.conseq.cz/investice/prehled-fondu/conseq-active-invest-dynamicky-csqf-sicav-eur" TargetMode="External"/><Relationship Id="rId31" Type="http://schemas.openxmlformats.org/officeDocument/2006/relationships/hyperlink" Target="https://www.conseq.cz/investice/prehled-fondu/conseq-realitni-eur" TargetMode="External"/><Relationship Id="rId52" Type="http://schemas.openxmlformats.org/officeDocument/2006/relationships/hyperlink" Target="https://www.conseq.cz/investice/prehled-fondu/aberdeen-sicav-i-asian-local-curr-short-bond-eur" TargetMode="External"/><Relationship Id="rId73" Type="http://schemas.openxmlformats.org/officeDocument/2006/relationships/hyperlink" Target="https://www.conseq.cz/investice/prehled-fondu/aberdeen-sicav-i-european-equity-dividend-eur" TargetMode="External"/><Relationship Id="rId78" Type="http://schemas.openxmlformats.org/officeDocument/2006/relationships/hyperlink" Target="https://www.conseq.cz/investice/prehled-fondu/aberdeen-sicav-i-glob-sust-and-respon-inv-eq-usd" TargetMode="External"/><Relationship Id="rId94" Type="http://schemas.openxmlformats.org/officeDocument/2006/relationships/hyperlink" Target="https://www.conseq.cz/investice/prehled-fondu/aberdeen-sicav-i-latin-american-equity-hedged-eur" TargetMode="External"/><Relationship Id="rId99" Type="http://schemas.openxmlformats.org/officeDocument/2006/relationships/hyperlink" Target="https://www.conseq.cz/investice/prehled-fondu/aberdeen-sicav-i-world-resources-equity-usd" TargetMode="External"/><Relationship Id="rId101" Type="http://schemas.openxmlformats.org/officeDocument/2006/relationships/hyperlink" Target="https://www.conseq.cz/investice/prehled-fondu/accolade-industrial-fond-fondu-opf-czk" TargetMode="External"/><Relationship Id="rId122" Type="http://schemas.openxmlformats.org/officeDocument/2006/relationships/hyperlink" Target="https://www.conseq.cz/investice/prehled-fondu/allianz-capital-plus-eur" TargetMode="External"/><Relationship Id="rId143" Type="http://schemas.openxmlformats.org/officeDocument/2006/relationships/hyperlink" Target="https://www.conseq.cz/investice/prehled-fondu/allianz-german-equity-eur" TargetMode="External"/><Relationship Id="rId148" Type="http://schemas.openxmlformats.org/officeDocument/2006/relationships/hyperlink" Target="https://www.conseq.cz/investice/prehled-fondu/allianz-global-artificial-intelligence-usd" TargetMode="External"/><Relationship Id="rId164" Type="http://schemas.openxmlformats.org/officeDocument/2006/relationships/hyperlink" Target="https://www.conseq.cz/investice/prehled-fondu/allianz-china-a-shares-at-usd" TargetMode="External"/><Relationship Id="rId169" Type="http://schemas.openxmlformats.org/officeDocument/2006/relationships/hyperlink" Target="https://www.conseq.cz/investice/prehled-fondu/allianz-japan-equity-eur" TargetMode="External"/><Relationship Id="rId185" Type="http://schemas.openxmlformats.org/officeDocument/2006/relationships/hyperlink" Target="https://www.conseq.cz/investice/prehled-fondu/allianz-us-short-duration-high-inc-bond-usd" TargetMode="External"/><Relationship Id="rId4" Type="http://schemas.openxmlformats.org/officeDocument/2006/relationships/hyperlink" Target="https://www.conseq.cz/investice/prehled-fondu/active-invest-konzervativni" TargetMode="External"/><Relationship Id="rId9" Type="http://schemas.openxmlformats.org/officeDocument/2006/relationships/hyperlink" Target="https://www.conseq.cz/investice/prehled-fondu/conseq-active-invest-dynamicky-csqf-sicav-eur" TargetMode="External"/><Relationship Id="rId180" Type="http://schemas.openxmlformats.org/officeDocument/2006/relationships/hyperlink" Target="https://www.conseq.cz/investice/prehled-fondu/allianz-thematica-at-hedged-czk" TargetMode="External"/><Relationship Id="rId26" Type="http://schemas.openxmlformats.org/officeDocument/2006/relationships/hyperlink" Target="https://www.conseq.cz/investice/prehled-fondu/conseq-korporatnich-dluhopisu-a" TargetMode="External"/><Relationship Id="rId47" Type="http://schemas.openxmlformats.org/officeDocument/2006/relationships/hyperlink" Target="https://www.conseq.cz/investice/prehled-fondu/aberdeen-sicav-i-asia-pacific-equity-fund-eur" TargetMode="External"/><Relationship Id="rId68" Type="http://schemas.openxmlformats.org/officeDocument/2006/relationships/hyperlink" Target="https://www.conseq.cz/investice/prehled-fondu/aberdeen-sicav-i-emerging-markets-bond-fund-eur" TargetMode="External"/><Relationship Id="rId89" Type="http://schemas.openxmlformats.org/officeDocument/2006/relationships/hyperlink" Target="https://www.conseq.cz/investice/prehled-fondu/aberdeen-sicav-i-japanese-smaller-companies-s-jpy" TargetMode="External"/><Relationship Id="rId112" Type="http://schemas.openxmlformats.org/officeDocument/2006/relationships/hyperlink" Target="https://www.conseq.cz/investice/prehled-fondu/accolade-industrial-fund-d-eur2" TargetMode="External"/><Relationship Id="rId133" Type="http://schemas.openxmlformats.org/officeDocument/2006/relationships/hyperlink" Target="https://www.conseq.cz/investice/prehled-fondu/allianz-europe-equity-growth-select-hedged-czk" TargetMode="External"/><Relationship Id="rId154" Type="http://schemas.openxmlformats.org/officeDocument/2006/relationships/hyperlink" Target="https://www.conseq.cz/investice/prehled-fondu/allianz-global-multi-asset-credit-usd" TargetMode="External"/><Relationship Id="rId175" Type="http://schemas.openxmlformats.org/officeDocument/2006/relationships/hyperlink" Target="https://www.conseq.cz/investice/prehled-fondu/allianz-thematica-at-eur" TargetMode="External"/><Relationship Id="rId196" Type="http://schemas.openxmlformats.org/officeDocument/2006/relationships/hyperlink" Target="https://www.conseq.cz/investice/prehled-fondu/amundi-cpr-global-disruptive-opportunities-hg-czk" TargetMode="External"/><Relationship Id="rId200" Type="http://schemas.openxmlformats.org/officeDocument/2006/relationships/hyperlink" Target="https://www.conseq.cz/investice/prehled-fondu/amundi-cpr-global-food-for-generation-eur" TargetMode="External"/><Relationship Id="rId16" Type="http://schemas.openxmlformats.org/officeDocument/2006/relationships/hyperlink" Target="https://www.conseq.cz/investice/prehled-fondu/conseq-indexovy-etf-aggressive-esg-a-czk" TargetMode="External"/><Relationship Id="rId37" Type="http://schemas.openxmlformats.org/officeDocument/2006/relationships/hyperlink" Target="https://www.conseq.cz/investice/prehled-fondu/ff-fidelity-target%E2%84%A2-2050-euro-fund-eur" TargetMode="External"/><Relationship Id="rId58" Type="http://schemas.openxmlformats.org/officeDocument/2006/relationships/hyperlink" Target="https://www.conseq.cz/investice/prehled-fondu/aberdeen-sicav-i-eastern-european-equity-eur" TargetMode="External"/><Relationship Id="rId79" Type="http://schemas.openxmlformats.org/officeDocument/2006/relationships/hyperlink" Target="https://www.conseq.cz/investice/prehled-fondu/aberdeen-sicav-i-global-innovation-equity-usd" TargetMode="External"/><Relationship Id="rId102" Type="http://schemas.openxmlformats.org/officeDocument/2006/relationships/hyperlink" Target="https://www.conseq.cz/investice/prehled-fondu/accolade-industrial-fond-fondu-opf-czk" TargetMode="External"/><Relationship Id="rId123" Type="http://schemas.openxmlformats.org/officeDocument/2006/relationships/hyperlink" Target="https://www.conseq.cz/investice/prehled-fondu/allianz-capital-plus-hedged-czk" TargetMode="External"/><Relationship Id="rId144" Type="http://schemas.openxmlformats.org/officeDocument/2006/relationships/hyperlink" Target="https://www.conseq.cz/investice/prehled-fondu/allianz-german-equity-eur" TargetMode="External"/><Relationship Id="rId90" Type="http://schemas.openxmlformats.org/officeDocument/2006/relationships/hyperlink" Target="https://www.conseq.cz/investice/prehled-fondu/aberdeen-sicav-i-japanese-smaller-companies-s-jpy" TargetMode="External"/><Relationship Id="rId165" Type="http://schemas.openxmlformats.org/officeDocument/2006/relationships/hyperlink" Target="https://www.conseq.cz/investice/prehled-fondu/allianz-income-and-growth-usd" TargetMode="External"/><Relationship Id="rId186" Type="http://schemas.openxmlformats.org/officeDocument/2006/relationships/hyperlink" Target="https://www.conseq.cz/investice/prehled-fondu/allianz-us-short-duration-high-inc-bond-usd" TargetMode="External"/><Relationship Id="rId27" Type="http://schemas.openxmlformats.org/officeDocument/2006/relationships/hyperlink" Target="https://www.conseq.cz/investice/prehled-fondu/conseq-polskych-dluhopisu-csqf-sicav-pln" TargetMode="External"/><Relationship Id="rId48" Type="http://schemas.openxmlformats.org/officeDocument/2006/relationships/hyperlink" Target="https://www.conseq.cz/investice/prehled-fondu/aberdeen-sicav-i-asia-pacific-equity-fund-eur" TargetMode="External"/><Relationship Id="rId69" Type="http://schemas.openxmlformats.org/officeDocument/2006/relationships/hyperlink" Target="https://www.conseq.cz/investice/prehled-fondu/aberdeen-sicav-i-emerging-markets-bond-fund-usd" TargetMode="External"/><Relationship Id="rId113" Type="http://schemas.openxmlformats.org/officeDocument/2006/relationships/hyperlink" Target="https://www.conseq.cz/investice/prehled-fondu/allianz-best-styles-global-equity-eur" TargetMode="External"/><Relationship Id="rId134" Type="http://schemas.openxmlformats.org/officeDocument/2006/relationships/hyperlink" Target="https://www.conseq.cz/investice/prehled-fondu/allianz-europe-equity-growth-select-hedged-czk" TargetMode="External"/><Relationship Id="rId80" Type="http://schemas.openxmlformats.org/officeDocument/2006/relationships/hyperlink" Target="https://www.conseq.cz/investice/prehled-fondu/aberdeen-sicav-i-global-innovation-equity-usd" TargetMode="External"/><Relationship Id="rId155" Type="http://schemas.openxmlformats.org/officeDocument/2006/relationships/hyperlink" Target="https://www.conseq.cz/investice/prehled-fondu/allianz-global-multi-asset-credit-hedged-czk" TargetMode="External"/><Relationship Id="rId176" Type="http://schemas.openxmlformats.org/officeDocument/2006/relationships/hyperlink" Target="https://www.conseq.cz/investice/prehled-fondu/allianz-thematica-at-eur" TargetMode="External"/><Relationship Id="rId197" Type="http://schemas.openxmlformats.org/officeDocument/2006/relationships/hyperlink" Target="https://www.conseq.cz/investice/prehled-fondu/amundi-cpr-global-food-for-generation-czk" TargetMode="External"/><Relationship Id="rId201" Type="http://schemas.openxmlformats.org/officeDocument/2006/relationships/hyperlink" Target="https://www.conseq.cz/investice/prehled-fondu" TargetMode="External"/><Relationship Id="rId17" Type="http://schemas.openxmlformats.org/officeDocument/2006/relationships/hyperlink" Target="https://www.conseq.cz/investice/prehled-fondu/conseq-invest-akcie-nove-evropy-a" TargetMode="External"/><Relationship Id="rId38" Type="http://schemas.openxmlformats.org/officeDocument/2006/relationships/hyperlink" Target="https://www.conseq.cz/investice/prehled-fondu/ff-fidelity-target%E2%84%A2-2050-euro-fund-eur" TargetMode="External"/><Relationship Id="rId59" Type="http://schemas.openxmlformats.org/officeDocument/2006/relationships/hyperlink" Target="https://www.conseq.cz/investice/prehled-fondu/aberdeen-sicav-i-em-corporate-bond-fund-usd" TargetMode="External"/><Relationship Id="rId103" Type="http://schemas.openxmlformats.org/officeDocument/2006/relationships/hyperlink" Target="https://www.conseq.cz/investice/prehled-fondu/accolade-industrial-fond-fondu-opf-eur" TargetMode="External"/><Relationship Id="rId124" Type="http://schemas.openxmlformats.org/officeDocument/2006/relationships/hyperlink" Target="https://www.conseq.cz/investice/prehled-fondu/allianz-capital-plus-hedged-czk" TargetMode="External"/><Relationship Id="rId70" Type="http://schemas.openxmlformats.org/officeDocument/2006/relationships/hyperlink" Target="https://www.conseq.cz/investice/prehled-fondu/aberdeen-sicav-i-emerging-markets-bond-fund-usd" TargetMode="External"/><Relationship Id="rId91" Type="http://schemas.openxmlformats.org/officeDocument/2006/relationships/hyperlink" Target="https://www.conseq.cz/investice/prehled-fondu/aberdeen-sicav-i-latin-american-equity-usd" TargetMode="External"/><Relationship Id="rId145" Type="http://schemas.openxmlformats.org/officeDocument/2006/relationships/hyperlink" Target="https://www.conseq.cz/investice/prehled-fondu/allianz-global-artificial-intelligence-eur" TargetMode="External"/><Relationship Id="rId166" Type="http://schemas.openxmlformats.org/officeDocument/2006/relationships/hyperlink" Target="https://www.conseq.cz/investice/prehled-fondu/allianz-income-and-growth-usd" TargetMode="External"/><Relationship Id="rId187" Type="http://schemas.openxmlformats.org/officeDocument/2006/relationships/hyperlink" Target="https://www.conseq.cz/investice/prehled-fondu/allianz-us-short-duration-high-inc-bond-hgd-czk" TargetMode="External"/><Relationship Id="rId1" Type="http://schemas.openxmlformats.org/officeDocument/2006/relationships/hyperlink" Target="https://www.conseq.cz/investice/prehled-fondu/active-invest-dynamicky" TargetMode="External"/><Relationship Id="rId28" Type="http://schemas.openxmlformats.org/officeDocument/2006/relationships/hyperlink" Target="https://www.conseq.cz/investice/prehled-fondu/conseq-polskych-dluhopisu-csqf-sicav-pln" TargetMode="External"/><Relationship Id="rId49" Type="http://schemas.openxmlformats.org/officeDocument/2006/relationships/hyperlink" Target="https://www.conseq.cz/investice/prehled-fondu/aberdeen-sicav-i-asia-pacific-equity-fund-usd" TargetMode="External"/><Relationship Id="rId114" Type="http://schemas.openxmlformats.org/officeDocument/2006/relationships/hyperlink" Target="https://www.conseq.cz/investice/prehled-fondu/allianz-best-styles-global-equity-eur" TargetMode="External"/><Relationship Id="rId60" Type="http://schemas.openxmlformats.org/officeDocument/2006/relationships/hyperlink" Target="https://www.conseq.cz/investice/prehled-fondu/aberdeen-sicav-i-em-corporate-bond-fund-usd" TargetMode="External"/><Relationship Id="rId81" Type="http://schemas.openxmlformats.org/officeDocument/2006/relationships/hyperlink" Target="https://www.conseq.cz/investice/prehled-fondu/aberdeen-sicav-i-indian-equity-fund-usd" TargetMode="External"/><Relationship Id="rId135" Type="http://schemas.openxmlformats.org/officeDocument/2006/relationships/hyperlink" Target="https://www.conseq.cz/investice/prehled-fondu/allianz-europe-equity-growth-select-hedged-usd" TargetMode="External"/><Relationship Id="rId156" Type="http://schemas.openxmlformats.org/officeDocument/2006/relationships/hyperlink" Target="https://www.conseq.cz/investice/prehled-fondu/allianz-global-multi-asset-credit-hedged-czk" TargetMode="External"/><Relationship Id="rId177" Type="http://schemas.openxmlformats.org/officeDocument/2006/relationships/hyperlink" Target="https://www.conseq.cz/investice/prehled-fondu/allianz-thematica-at-usd" TargetMode="External"/><Relationship Id="rId198" Type="http://schemas.openxmlformats.org/officeDocument/2006/relationships/hyperlink" Target="https://www.conseq.cz/investice/prehled-fondu/amundi-cpr-global-food-for-generation-czk" TargetMode="External"/><Relationship Id="rId202" Type="http://schemas.openxmlformats.org/officeDocument/2006/relationships/printerSettings" Target="../printerSettings/printerSettings1.bin"/><Relationship Id="rId18" Type="http://schemas.openxmlformats.org/officeDocument/2006/relationships/hyperlink" Target="https://www.conseq.cz/investice/prehled-fondu/conseq-invest-akcie-nove-evropy-a" TargetMode="External"/><Relationship Id="rId39" Type="http://schemas.openxmlformats.org/officeDocument/2006/relationships/hyperlink" Target="https://www.conseq.cz/investice/prehled-fondu/ff-global-dividend-fund-hedged-eur" TargetMode="External"/><Relationship Id="rId50" Type="http://schemas.openxmlformats.org/officeDocument/2006/relationships/hyperlink" Target="https://www.conseq.cz/investice/prehled-fondu/aberdeen-sicav-i-asia-pacific-equity-fund-usd" TargetMode="External"/><Relationship Id="rId104" Type="http://schemas.openxmlformats.org/officeDocument/2006/relationships/hyperlink" Target="https://www.conseq.cz/investice/prehled-fondu/accolade-industrial-fond-fondu-opf-eur" TargetMode="External"/><Relationship Id="rId125" Type="http://schemas.openxmlformats.org/officeDocument/2006/relationships/hyperlink" Target="https://www.conseq.cz/investice/prehled-fondu/allianz-dynamic-multi-asset-strategy-50-czk" TargetMode="External"/><Relationship Id="rId146" Type="http://schemas.openxmlformats.org/officeDocument/2006/relationships/hyperlink" Target="https://www.conseq.cz/investice/prehled-fondu/allianz-global-artificial-intelligence-eur" TargetMode="External"/><Relationship Id="rId167" Type="http://schemas.openxmlformats.org/officeDocument/2006/relationships/hyperlink" Target="https://www.conseq.cz/investice/prehled-fondu/allianz-income-and-growth-hedged-eur" TargetMode="External"/><Relationship Id="rId188" Type="http://schemas.openxmlformats.org/officeDocument/2006/relationships/hyperlink" Target="https://www.conseq.cz/investice/prehled-fondu/allianz-us-short-duration-high-inc-bond-hgd-czk" TargetMode="External"/><Relationship Id="rId71" Type="http://schemas.openxmlformats.org/officeDocument/2006/relationships/hyperlink" Target="https://www.conseq.cz/investice/prehled-fondu/aberdeen-sicav-i-europ-sust-and-respon-in-eq-eur" TargetMode="External"/><Relationship Id="rId92" Type="http://schemas.openxmlformats.org/officeDocument/2006/relationships/hyperlink" Target="https://www.conseq.cz/investice/prehled-fondu/aberdeen-sicav-i-latin-american-equity-us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tfdb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C437-5043-46C2-A6A1-9E0B1C489301}">
  <dimension ref="A1:Y205"/>
  <sheetViews>
    <sheetView zoomScale="170" zoomScaleNormal="170" workbookViewId="0">
      <pane ySplit="5" topLeftCell="A144" activePane="bottomLeft" state="frozen"/>
      <selection pane="bottomLeft" activeCell="F4" sqref="F4:F5"/>
    </sheetView>
  </sheetViews>
  <sheetFormatPr defaultRowHeight="13.2" x14ac:dyDescent="0.25"/>
  <cols>
    <col min="1" max="1" width="23.5546875" style="1" customWidth="1"/>
    <col min="2" max="2" width="15.88671875" style="1" customWidth="1"/>
    <col min="3" max="4" width="8.88671875" style="1"/>
    <col min="5" max="5" width="16.21875" style="1" customWidth="1"/>
    <col min="6" max="6" width="11.21875" style="22" customWidth="1"/>
    <col min="7" max="7" width="8.88671875" style="1"/>
    <col min="8" max="8" width="11.21875" style="19" bestFit="1" customWidth="1"/>
    <col min="9" max="25" width="8.88671875" style="5"/>
    <col min="26" max="16384" width="8.88671875" style="1"/>
  </cols>
  <sheetData>
    <row r="1" spans="1:25" ht="13.2" customHeight="1" x14ac:dyDescent="0.25">
      <c r="A1" s="90" t="s">
        <v>240</v>
      </c>
      <c r="B1" s="83" t="s">
        <v>239</v>
      </c>
      <c r="C1" s="8"/>
      <c r="D1" s="8"/>
      <c r="E1" s="8"/>
      <c r="F1" s="20">
        <f>COUNT(F6:F205)</f>
        <v>100</v>
      </c>
      <c r="G1" s="9"/>
      <c r="H1" s="15">
        <f>COUNT(H6:H205)</f>
        <v>99</v>
      </c>
    </row>
    <row r="2" spans="1:25" ht="15" thickBot="1" x14ac:dyDescent="0.3">
      <c r="A2" s="91"/>
      <c r="B2" s="84"/>
      <c r="C2" s="86" t="s">
        <v>241</v>
      </c>
      <c r="D2" s="86"/>
      <c r="E2" s="86"/>
      <c r="F2" s="21">
        <f>SUM(F6:F205)</f>
        <v>1.7154000000000003</v>
      </c>
      <c r="G2" s="10"/>
      <c r="H2" s="16">
        <f>SUM(H6:H205)</f>
        <v>4.624999999999992</v>
      </c>
    </row>
    <row r="3" spans="1:25" ht="18" thickBot="1" x14ac:dyDescent="0.3">
      <c r="A3" s="23">
        <v>44571</v>
      </c>
      <c r="B3" s="85"/>
      <c r="C3" s="11"/>
      <c r="D3" s="11"/>
      <c r="E3" s="11"/>
      <c r="F3" s="43">
        <f>F2/F1</f>
        <v>1.7154000000000003E-2</v>
      </c>
      <c r="G3" s="12"/>
      <c r="H3" s="43">
        <f>H2/H1</f>
        <v>4.6717171717171636E-2</v>
      </c>
    </row>
    <row r="4" spans="1:25" s="2" customFormat="1" ht="30" customHeight="1" x14ac:dyDescent="0.2">
      <c r="A4" s="13" t="s">
        <v>0</v>
      </c>
      <c r="B4" s="77" t="s">
        <v>2</v>
      </c>
      <c r="C4" s="77" t="s">
        <v>3</v>
      </c>
      <c r="D4" s="77" t="s">
        <v>4</v>
      </c>
      <c r="E4" s="77" t="s">
        <v>5</v>
      </c>
      <c r="F4" s="79" t="s">
        <v>6</v>
      </c>
      <c r="G4" s="81" t="s">
        <v>7</v>
      </c>
      <c r="H4" s="75" t="s">
        <v>238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2" customFormat="1" ht="10.8" thickBot="1" x14ac:dyDescent="0.25">
      <c r="A5" s="14" t="s">
        <v>1</v>
      </c>
      <c r="B5" s="78"/>
      <c r="C5" s="78"/>
      <c r="D5" s="78"/>
      <c r="E5" s="78"/>
      <c r="F5" s="80"/>
      <c r="G5" s="82"/>
      <c r="H5" s="7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3" customFormat="1" ht="64.2" customHeight="1" x14ac:dyDescent="0.25">
      <c r="A6" s="7" t="s">
        <v>8</v>
      </c>
      <c r="B6" s="92" t="s">
        <v>10</v>
      </c>
      <c r="C6" s="92" t="s">
        <v>11</v>
      </c>
      <c r="D6" s="92" t="s">
        <v>12</v>
      </c>
      <c r="E6" s="92" t="s">
        <v>13</v>
      </c>
      <c r="F6" s="93">
        <v>2.6499999999999999E-2</v>
      </c>
      <c r="G6" s="94" t="s">
        <v>14</v>
      </c>
      <c r="H6" s="17">
        <v>0.05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3" customFormat="1" x14ac:dyDescent="0.25">
      <c r="A7" s="4" t="s">
        <v>9</v>
      </c>
      <c r="B7" s="87"/>
      <c r="C7" s="87"/>
      <c r="D7" s="87"/>
      <c r="E7" s="87"/>
      <c r="F7" s="88"/>
      <c r="G7" s="89"/>
      <c r="H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3" customFormat="1" ht="64.2" customHeight="1" x14ac:dyDescent="0.25">
      <c r="A8" s="4" t="s">
        <v>15</v>
      </c>
      <c r="B8" s="87" t="s">
        <v>10</v>
      </c>
      <c r="C8" s="87" t="s">
        <v>11</v>
      </c>
      <c r="D8" s="87" t="s">
        <v>12</v>
      </c>
      <c r="E8" s="87" t="s">
        <v>13</v>
      </c>
      <c r="F8" s="88">
        <v>1.5900000000000001E-2</v>
      </c>
      <c r="G8" s="89" t="s">
        <v>17</v>
      </c>
      <c r="H8" s="18">
        <v>2.5000000000000001E-2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3" customFormat="1" x14ac:dyDescent="0.25">
      <c r="A9" s="4" t="s">
        <v>16</v>
      </c>
      <c r="B9" s="87"/>
      <c r="C9" s="87"/>
      <c r="D9" s="87"/>
      <c r="E9" s="87"/>
      <c r="F9" s="88"/>
      <c r="G9" s="89"/>
      <c r="H9" s="1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64.2" customHeight="1" x14ac:dyDescent="0.25">
      <c r="A10" s="4" t="s">
        <v>18</v>
      </c>
      <c r="B10" s="87" t="s">
        <v>10</v>
      </c>
      <c r="C10" s="87" t="s">
        <v>11</v>
      </c>
      <c r="D10" s="87" t="s">
        <v>12</v>
      </c>
      <c r="E10" s="87" t="s">
        <v>13</v>
      </c>
      <c r="F10" s="88">
        <v>2.2499999999999999E-2</v>
      </c>
      <c r="G10" s="89" t="s">
        <v>20</v>
      </c>
      <c r="H10" s="18">
        <v>0.04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3" customFormat="1" x14ac:dyDescent="0.25">
      <c r="A11" s="4" t="s">
        <v>19</v>
      </c>
      <c r="B11" s="87"/>
      <c r="C11" s="87"/>
      <c r="D11" s="87"/>
      <c r="E11" s="87"/>
      <c r="F11" s="88"/>
      <c r="G11" s="89"/>
      <c r="H11" s="1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" customFormat="1" ht="48.6" customHeight="1" x14ac:dyDescent="0.25">
      <c r="A12" s="4" t="s">
        <v>21</v>
      </c>
      <c r="B12" s="87" t="s">
        <v>23</v>
      </c>
      <c r="C12" s="87" t="s">
        <v>24</v>
      </c>
      <c r="D12" s="87" t="s">
        <v>25</v>
      </c>
      <c r="E12" s="87" t="s">
        <v>26</v>
      </c>
      <c r="F12" s="88">
        <v>9.4999999999999998E-3</v>
      </c>
      <c r="G12" s="89" t="s">
        <v>17</v>
      </c>
      <c r="H12" s="18">
        <v>0.05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3" customFormat="1" x14ac:dyDescent="0.25">
      <c r="A13" s="4" t="s">
        <v>22</v>
      </c>
      <c r="B13" s="87"/>
      <c r="C13" s="87"/>
      <c r="D13" s="87"/>
      <c r="E13" s="87"/>
      <c r="F13" s="88"/>
      <c r="G13" s="89"/>
      <c r="H13" s="1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3" customFormat="1" ht="39.6" x14ac:dyDescent="0.25">
      <c r="A14" s="4" t="s">
        <v>27</v>
      </c>
      <c r="B14" s="87" t="s">
        <v>29</v>
      </c>
      <c r="C14" s="87" t="s">
        <v>11</v>
      </c>
      <c r="D14" s="87" t="s">
        <v>25</v>
      </c>
      <c r="E14" s="87" t="s">
        <v>13</v>
      </c>
      <c r="F14" s="88">
        <v>2.5999999999999999E-2</v>
      </c>
      <c r="G14" s="89" t="s">
        <v>14</v>
      </c>
      <c r="H14" s="18">
        <v>0.05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3" customFormat="1" x14ac:dyDescent="0.25">
      <c r="A15" s="4" t="s">
        <v>28</v>
      </c>
      <c r="B15" s="87"/>
      <c r="C15" s="87"/>
      <c r="D15" s="87"/>
      <c r="E15" s="87"/>
      <c r="F15" s="88"/>
      <c r="G15" s="89"/>
      <c r="H15" s="1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3" customFormat="1" ht="39.6" x14ac:dyDescent="0.25">
      <c r="A16" s="4" t="s">
        <v>30</v>
      </c>
      <c r="B16" s="87" t="s">
        <v>29</v>
      </c>
      <c r="C16" s="87" t="s">
        <v>11</v>
      </c>
      <c r="D16" s="87" t="s">
        <v>32</v>
      </c>
      <c r="E16" s="87" t="s">
        <v>13</v>
      </c>
      <c r="F16" s="88">
        <v>2.5999999999999999E-2</v>
      </c>
      <c r="G16" s="89" t="s">
        <v>14</v>
      </c>
      <c r="H16" s="18">
        <v>0.05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3" customFormat="1" x14ac:dyDescent="0.25">
      <c r="A17" s="4" t="s">
        <v>31</v>
      </c>
      <c r="B17" s="87"/>
      <c r="C17" s="87"/>
      <c r="D17" s="87"/>
      <c r="E17" s="87"/>
      <c r="F17" s="88"/>
      <c r="G17" s="89"/>
      <c r="H17" s="1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3" customFormat="1" ht="26.4" x14ac:dyDescent="0.25">
      <c r="A18" s="4" t="s">
        <v>33</v>
      </c>
      <c r="B18" s="87" t="s">
        <v>10</v>
      </c>
      <c r="C18" s="87" t="s">
        <v>24</v>
      </c>
      <c r="D18" s="87" t="s">
        <v>12</v>
      </c>
      <c r="E18" s="87" t="s">
        <v>35</v>
      </c>
      <c r="F18" s="88">
        <v>1.2500000000000001E-2</v>
      </c>
      <c r="G18" s="89" t="s">
        <v>20</v>
      </c>
      <c r="H18" s="18">
        <v>2.5000000000000001E-2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3" customFormat="1" x14ac:dyDescent="0.25">
      <c r="A19" s="4" t="s">
        <v>34</v>
      </c>
      <c r="B19" s="87"/>
      <c r="C19" s="87"/>
      <c r="D19" s="87"/>
      <c r="E19" s="87"/>
      <c r="F19" s="88"/>
      <c r="G19" s="89"/>
      <c r="H19" s="1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3" customFormat="1" ht="26.4" x14ac:dyDescent="0.25">
      <c r="A20" s="4" t="s">
        <v>36</v>
      </c>
      <c r="B20" s="87" t="s">
        <v>10</v>
      </c>
      <c r="C20" s="87" t="s">
        <v>11</v>
      </c>
      <c r="D20" s="87" t="s">
        <v>12</v>
      </c>
      <c r="E20" s="87" t="s">
        <v>13</v>
      </c>
      <c r="F20" s="88">
        <v>1.72E-2</v>
      </c>
      <c r="G20" s="89" t="s">
        <v>14</v>
      </c>
      <c r="H20" s="18">
        <v>0.05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3" customFormat="1" x14ac:dyDescent="0.25">
      <c r="A21" s="4" t="s">
        <v>37</v>
      </c>
      <c r="B21" s="87"/>
      <c r="C21" s="87"/>
      <c r="D21" s="87"/>
      <c r="E21" s="87"/>
      <c r="F21" s="88"/>
      <c r="G21" s="89"/>
      <c r="H21" s="1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3" customFormat="1" ht="26.4" x14ac:dyDescent="0.25">
      <c r="A22" s="4" t="s">
        <v>38</v>
      </c>
      <c r="B22" s="87" t="s">
        <v>40</v>
      </c>
      <c r="C22" s="87" t="s">
        <v>41</v>
      </c>
      <c r="D22" s="87" t="s">
        <v>12</v>
      </c>
      <c r="E22" s="87" t="s">
        <v>42</v>
      </c>
      <c r="F22" s="88">
        <v>1.55E-2</v>
      </c>
      <c r="G22" s="89" t="s">
        <v>43</v>
      </c>
      <c r="H22" s="18">
        <v>0.05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3" customFormat="1" x14ac:dyDescent="0.25">
      <c r="A23" s="4" t="s">
        <v>39</v>
      </c>
      <c r="B23" s="87"/>
      <c r="C23" s="87"/>
      <c r="D23" s="87"/>
      <c r="E23" s="87"/>
      <c r="F23" s="88"/>
      <c r="G23" s="89"/>
      <c r="H23" s="1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3" customFormat="1" ht="26.4" x14ac:dyDescent="0.25">
      <c r="A24" s="4" t="s">
        <v>44</v>
      </c>
      <c r="B24" s="87" t="s">
        <v>40</v>
      </c>
      <c r="C24" s="87" t="s">
        <v>24</v>
      </c>
      <c r="D24" s="87" t="s">
        <v>12</v>
      </c>
      <c r="E24" s="87" t="s">
        <v>42</v>
      </c>
      <c r="F24" s="88">
        <v>1.2200000000000001E-2</v>
      </c>
      <c r="G24" s="89" t="s">
        <v>46</v>
      </c>
      <c r="H24" s="18">
        <v>2.5000000000000001E-2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3" customFormat="1" x14ac:dyDescent="0.25">
      <c r="A25" s="4" t="s">
        <v>45</v>
      </c>
      <c r="B25" s="87"/>
      <c r="C25" s="87"/>
      <c r="D25" s="87"/>
      <c r="E25" s="87"/>
      <c r="F25" s="88"/>
      <c r="G25" s="89"/>
      <c r="H25" s="1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3" customFormat="1" ht="26.4" x14ac:dyDescent="0.25">
      <c r="A26" s="4" t="s">
        <v>47</v>
      </c>
      <c r="B26" s="87" t="s">
        <v>40</v>
      </c>
      <c r="C26" s="87" t="s">
        <v>24</v>
      </c>
      <c r="D26" s="87" t="s">
        <v>12</v>
      </c>
      <c r="E26" s="87" t="s">
        <v>35</v>
      </c>
      <c r="F26" s="88">
        <v>1.2500000000000001E-2</v>
      </c>
      <c r="G26" s="89" t="s">
        <v>20</v>
      </c>
      <c r="H26" s="18">
        <v>2.5000000000000001E-2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3" customFormat="1" x14ac:dyDescent="0.25">
      <c r="A27" s="4" t="s">
        <v>48</v>
      </c>
      <c r="B27" s="87"/>
      <c r="C27" s="87"/>
      <c r="D27" s="87"/>
      <c r="E27" s="87"/>
      <c r="F27" s="88"/>
      <c r="G27" s="89"/>
      <c r="H27" s="1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3" customFormat="1" ht="26.4" x14ac:dyDescent="0.25">
      <c r="A28" s="4" t="s">
        <v>49</v>
      </c>
      <c r="B28" s="87" t="s">
        <v>40</v>
      </c>
      <c r="C28" s="87" t="s">
        <v>51</v>
      </c>
      <c r="D28" s="87" t="s">
        <v>12</v>
      </c>
      <c r="E28" s="87" t="s">
        <v>42</v>
      </c>
      <c r="F28" s="88">
        <v>7.3000000000000001E-3</v>
      </c>
      <c r="G28" s="89" t="s">
        <v>46</v>
      </c>
      <c r="H28" s="18">
        <v>5.0000000000000001E-3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3" customFormat="1" x14ac:dyDescent="0.25">
      <c r="A29" s="4" t="s">
        <v>50</v>
      </c>
      <c r="B29" s="87"/>
      <c r="C29" s="87"/>
      <c r="D29" s="87"/>
      <c r="E29" s="87"/>
      <c r="F29" s="88"/>
      <c r="G29" s="89"/>
      <c r="H29" s="1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3" customFormat="1" ht="26.4" x14ac:dyDescent="0.25">
      <c r="A30" s="4" t="s">
        <v>52</v>
      </c>
      <c r="B30" s="87" t="s">
        <v>10</v>
      </c>
      <c r="C30" s="87" t="s">
        <v>24</v>
      </c>
      <c r="D30" s="87" t="s">
        <v>12</v>
      </c>
      <c r="E30" s="87" t="s">
        <v>42</v>
      </c>
      <c r="F30" s="88">
        <v>1.11E-2</v>
      </c>
      <c r="G30" s="89" t="s">
        <v>17</v>
      </c>
      <c r="H30" s="18">
        <v>2.5000000000000001E-2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3" customFormat="1" x14ac:dyDescent="0.25">
      <c r="A31" s="4" t="s">
        <v>53</v>
      </c>
      <c r="B31" s="87"/>
      <c r="C31" s="87"/>
      <c r="D31" s="87"/>
      <c r="E31" s="87"/>
      <c r="F31" s="88"/>
      <c r="G31" s="89"/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3" customFormat="1" ht="39.6" x14ac:dyDescent="0.25">
      <c r="A32" s="4" t="s">
        <v>54</v>
      </c>
      <c r="B32" s="87" t="s">
        <v>29</v>
      </c>
      <c r="C32" s="87" t="s">
        <v>24</v>
      </c>
      <c r="D32" s="87" t="s">
        <v>32</v>
      </c>
      <c r="E32" s="87" t="s">
        <v>42</v>
      </c>
      <c r="F32" s="88">
        <v>1.5100000000000001E-2</v>
      </c>
      <c r="G32" s="89" t="s">
        <v>17</v>
      </c>
      <c r="H32" s="18">
        <v>2.5000000000000001E-2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3" customFormat="1" x14ac:dyDescent="0.25">
      <c r="A33" s="4" t="s">
        <v>55</v>
      </c>
      <c r="B33" s="87"/>
      <c r="C33" s="87"/>
      <c r="D33" s="87"/>
      <c r="E33" s="87"/>
      <c r="F33" s="88"/>
      <c r="G33" s="89"/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3" customFormat="1" ht="64.2" customHeight="1" x14ac:dyDescent="0.25">
      <c r="A34" s="4" t="s">
        <v>56</v>
      </c>
      <c r="B34" s="87" t="s">
        <v>10</v>
      </c>
      <c r="C34" s="87" t="s">
        <v>58</v>
      </c>
      <c r="D34" s="87" t="s">
        <v>12</v>
      </c>
      <c r="E34" s="87" t="s">
        <v>42</v>
      </c>
      <c r="F34" s="88">
        <v>1.61E-2</v>
      </c>
      <c r="G34" s="89" t="s">
        <v>46</v>
      </c>
      <c r="H34" s="18">
        <v>0.05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3" customFormat="1" x14ac:dyDescent="0.25">
      <c r="A35" s="4" t="s">
        <v>57</v>
      </c>
      <c r="B35" s="87"/>
      <c r="C35" s="87"/>
      <c r="D35" s="87"/>
      <c r="E35" s="87"/>
      <c r="F35" s="88"/>
      <c r="G35" s="89"/>
      <c r="H35" s="1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3" customFormat="1" ht="64.2" customHeight="1" x14ac:dyDescent="0.25">
      <c r="A36" s="4" t="s">
        <v>59</v>
      </c>
      <c r="B36" s="87" t="s">
        <v>10</v>
      </c>
      <c r="C36" s="87" t="s">
        <v>58</v>
      </c>
      <c r="D36" s="87" t="s">
        <v>25</v>
      </c>
      <c r="E36" s="87" t="s">
        <v>42</v>
      </c>
      <c r="F36" s="88">
        <v>1.61E-2</v>
      </c>
      <c r="G36" s="89" t="s">
        <v>46</v>
      </c>
      <c r="H36" s="18">
        <v>0.05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3" customFormat="1" x14ac:dyDescent="0.25">
      <c r="A37" s="4" t="s">
        <v>60</v>
      </c>
      <c r="B37" s="87"/>
      <c r="C37" s="87"/>
      <c r="D37" s="87"/>
      <c r="E37" s="87"/>
      <c r="F37" s="88"/>
      <c r="G37" s="89"/>
      <c r="H37" s="1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3" customFormat="1" ht="26.4" x14ac:dyDescent="0.25">
      <c r="A38" s="4" t="s">
        <v>61</v>
      </c>
      <c r="B38" s="87" t="s">
        <v>63</v>
      </c>
      <c r="C38" s="87" t="s">
        <v>24</v>
      </c>
      <c r="D38" s="87" t="s">
        <v>25</v>
      </c>
      <c r="E38" s="87" t="s">
        <v>13</v>
      </c>
      <c r="F38" s="88">
        <v>1.04E-2</v>
      </c>
      <c r="G38" s="89" t="s">
        <v>17</v>
      </c>
      <c r="H38" s="18">
        <v>3.5000000000000003E-2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3" customFormat="1" x14ac:dyDescent="0.25">
      <c r="A39" s="4" t="s">
        <v>62</v>
      </c>
      <c r="B39" s="87"/>
      <c r="C39" s="87"/>
      <c r="D39" s="87"/>
      <c r="E39" s="87"/>
      <c r="F39" s="88"/>
      <c r="G39" s="89"/>
      <c r="H39" s="1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3" customFormat="1" ht="26.4" x14ac:dyDescent="0.25">
      <c r="A40" s="4" t="s">
        <v>64</v>
      </c>
      <c r="B40" s="87" t="s">
        <v>63</v>
      </c>
      <c r="C40" s="87" t="s">
        <v>41</v>
      </c>
      <c r="D40" s="87" t="s">
        <v>25</v>
      </c>
      <c r="E40" s="87" t="s">
        <v>26</v>
      </c>
      <c r="F40" s="88">
        <v>1.89E-2</v>
      </c>
      <c r="G40" s="89" t="s">
        <v>43</v>
      </c>
      <c r="H40" s="18">
        <v>5.2499999999999998E-2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3" customFormat="1" x14ac:dyDescent="0.25">
      <c r="A41" s="4" t="s">
        <v>65</v>
      </c>
      <c r="B41" s="87"/>
      <c r="C41" s="87"/>
      <c r="D41" s="87"/>
      <c r="E41" s="87"/>
      <c r="F41" s="88"/>
      <c r="G41" s="89"/>
      <c r="H41" s="1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3" customFormat="1" ht="26.4" x14ac:dyDescent="0.25">
      <c r="A42" s="4" t="s">
        <v>66</v>
      </c>
      <c r="B42" s="87" t="s">
        <v>63</v>
      </c>
      <c r="C42" s="87" t="s">
        <v>11</v>
      </c>
      <c r="D42" s="87" t="s">
        <v>25</v>
      </c>
      <c r="E42" s="87" t="s">
        <v>13</v>
      </c>
      <c r="F42" s="88">
        <v>1.9400000000000001E-2</v>
      </c>
      <c r="G42" s="89" t="s">
        <v>43</v>
      </c>
      <c r="H42" s="18">
        <v>5.2499999999999998E-2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3" customFormat="1" x14ac:dyDescent="0.25">
      <c r="A43" s="4" t="s">
        <v>67</v>
      </c>
      <c r="B43" s="87"/>
      <c r="C43" s="87"/>
      <c r="D43" s="87"/>
      <c r="E43" s="87"/>
      <c r="F43" s="88"/>
      <c r="G43" s="89"/>
      <c r="H43" s="1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3" customFormat="1" ht="26.4" x14ac:dyDescent="0.25">
      <c r="A44" s="4" t="s">
        <v>68</v>
      </c>
      <c r="B44" s="87" t="s">
        <v>63</v>
      </c>
      <c r="C44" s="87" t="s">
        <v>41</v>
      </c>
      <c r="D44" s="87" t="s">
        <v>25</v>
      </c>
      <c r="E44" s="87" t="s">
        <v>13</v>
      </c>
      <c r="F44" s="88">
        <v>1.89E-2</v>
      </c>
      <c r="G44" s="89" t="s">
        <v>14</v>
      </c>
      <c r="H44" s="18">
        <v>5.2499999999999998E-2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3" customFormat="1" x14ac:dyDescent="0.25">
      <c r="A45" s="4" t="s">
        <v>69</v>
      </c>
      <c r="B45" s="87"/>
      <c r="C45" s="87"/>
      <c r="D45" s="87"/>
      <c r="E45" s="87"/>
      <c r="F45" s="88"/>
      <c r="G45" s="89"/>
      <c r="H45" s="1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3" customFormat="1" ht="26.4" x14ac:dyDescent="0.25">
      <c r="A46" s="4" t="s">
        <v>70</v>
      </c>
      <c r="B46" s="95" t="s">
        <v>72</v>
      </c>
      <c r="C46" s="95" t="s">
        <v>24</v>
      </c>
      <c r="D46" s="95" t="s">
        <v>25</v>
      </c>
      <c r="E46" s="95" t="s">
        <v>13</v>
      </c>
      <c r="F46" s="96">
        <v>1.41E-2</v>
      </c>
      <c r="G46" s="97" t="s">
        <v>14</v>
      </c>
      <c r="H46" s="18">
        <v>0.05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3" customFormat="1" x14ac:dyDescent="0.25">
      <c r="A47" s="4" t="s">
        <v>71</v>
      </c>
      <c r="B47" s="95"/>
      <c r="C47" s="95"/>
      <c r="D47" s="95"/>
      <c r="E47" s="95"/>
      <c r="F47" s="96"/>
      <c r="G47" s="97"/>
      <c r="H47" s="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s="3" customFormat="1" ht="26.4" x14ac:dyDescent="0.25">
      <c r="A48" s="4" t="s">
        <v>73</v>
      </c>
      <c r="B48" s="95" t="s">
        <v>72</v>
      </c>
      <c r="C48" s="95" t="s">
        <v>41</v>
      </c>
      <c r="D48" s="95" t="s">
        <v>25</v>
      </c>
      <c r="E48" s="95" t="s">
        <v>13</v>
      </c>
      <c r="F48" s="96">
        <v>1.84E-2</v>
      </c>
      <c r="G48" s="97" t="s">
        <v>43</v>
      </c>
      <c r="H48" s="18">
        <v>5.7500000000000002E-2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s="3" customFormat="1" x14ac:dyDescent="0.25">
      <c r="A49" s="4" t="s">
        <v>74</v>
      </c>
      <c r="B49" s="95"/>
      <c r="C49" s="95"/>
      <c r="D49" s="95"/>
      <c r="E49" s="95"/>
      <c r="F49" s="96"/>
      <c r="G49" s="97"/>
      <c r="H49" s="1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s="3" customFormat="1" ht="26.4" x14ac:dyDescent="0.25">
      <c r="A50" s="4" t="s">
        <v>75</v>
      </c>
      <c r="B50" s="95" t="s">
        <v>77</v>
      </c>
      <c r="C50" s="95" t="s">
        <v>41</v>
      </c>
      <c r="D50" s="95" t="s">
        <v>78</v>
      </c>
      <c r="E50" s="95" t="s">
        <v>35</v>
      </c>
      <c r="F50" s="96">
        <v>1.9800000000000002E-2</v>
      </c>
      <c r="G50" s="97" t="s">
        <v>43</v>
      </c>
      <c r="H50" s="18">
        <v>0.05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s="3" customFormat="1" x14ac:dyDescent="0.25">
      <c r="A51" s="4" t="s">
        <v>76</v>
      </c>
      <c r="B51" s="95"/>
      <c r="C51" s="95"/>
      <c r="D51" s="95"/>
      <c r="E51" s="95"/>
      <c r="F51" s="96"/>
      <c r="G51" s="97"/>
      <c r="H51" s="1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3" customFormat="1" ht="26.4" x14ac:dyDescent="0.25">
      <c r="A52" s="4" t="s">
        <v>79</v>
      </c>
      <c r="B52" s="95" t="s">
        <v>77</v>
      </c>
      <c r="C52" s="95" t="s">
        <v>41</v>
      </c>
      <c r="D52" s="95" t="s">
        <v>25</v>
      </c>
      <c r="E52" s="95" t="s">
        <v>13</v>
      </c>
      <c r="F52" s="96">
        <v>2.0299999999999999E-2</v>
      </c>
      <c r="G52" s="97" t="s">
        <v>14</v>
      </c>
      <c r="H52" s="18">
        <v>0.05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3" customFormat="1" x14ac:dyDescent="0.25">
      <c r="A53" s="4" t="s">
        <v>80</v>
      </c>
      <c r="B53" s="95"/>
      <c r="C53" s="95"/>
      <c r="D53" s="95"/>
      <c r="E53" s="95"/>
      <c r="F53" s="96"/>
      <c r="G53" s="97"/>
      <c r="H53" s="1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3" customFormat="1" ht="26.4" x14ac:dyDescent="0.25">
      <c r="A54" s="4" t="s">
        <v>81</v>
      </c>
      <c r="B54" s="95" t="s">
        <v>77</v>
      </c>
      <c r="C54" s="95" t="s">
        <v>41</v>
      </c>
      <c r="D54" s="95" t="s">
        <v>78</v>
      </c>
      <c r="E54" s="95" t="s">
        <v>13</v>
      </c>
      <c r="F54" s="96">
        <v>1.9800000000000002E-2</v>
      </c>
      <c r="G54" s="97" t="s">
        <v>14</v>
      </c>
      <c r="H54" s="18">
        <v>0.05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3" customFormat="1" x14ac:dyDescent="0.25">
      <c r="A55" s="4" t="s">
        <v>82</v>
      </c>
      <c r="B55" s="95"/>
      <c r="C55" s="95"/>
      <c r="D55" s="95"/>
      <c r="E55" s="95"/>
      <c r="F55" s="96"/>
      <c r="G55" s="97"/>
      <c r="H55" s="1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3" customFormat="1" ht="39.6" x14ac:dyDescent="0.25">
      <c r="A56" s="4" t="s">
        <v>83</v>
      </c>
      <c r="B56" s="95" t="s">
        <v>77</v>
      </c>
      <c r="C56" s="95" t="s">
        <v>24</v>
      </c>
      <c r="D56" s="95" t="s">
        <v>25</v>
      </c>
      <c r="E56" s="95" t="s">
        <v>13</v>
      </c>
      <c r="F56" s="96">
        <v>1.2800000000000001E-2</v>
      </c>
      <c r="G56" s="97" t="s">
        <v>17</v>
      </c>
      <c r="H56" s="18">
        <v>0.05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s="3" customFormat="1" x14ac:dyDescent="0.25">
      <c r="A57" s="4" t="s">
        <v>84</v>
      </c>
      <c r="B57" s="95"/>
      <c r="C57" s="95"/>
      <c r="D57" s="95"/>
      <c r="E57" s="95"/>
      <c r="F57" s="96"/>
      <c r="G57" s="97"/>
      <c r="H57" s="1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s="3" customFormat="1" ht="39.6" x14ac:dyDescent="0.25">
      <c r="A58" s="4" t="s">
        <v>85</v>
      </c>
      <c r="B58" s="95" t="s">
        <v>77</v>
      </c>
      <c r="C58" s="95" t="s">
        <v>24</v>
      </c>
      <c r="D58" s="95" t="s">
        <v>78</v>
      </c>
      <c r="E58" s="95" t="s">
        <v>13</v>
      </c>
      <c r="F58" s="96">
        <v>1.23E-2</v>
      </c>
      <c r="G58" s="97" t="s">
        <v>17</v>
      </c>
      <c r="H58" s="18">
        <v>0.05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s="3" customFormat="1" x14ac:dyDescent="0.25">
      <c r="A59" s="4" t="s">
        <v>86</v>
      </c>
      <c r="B59" s="95"/>
      <c r="C59" s="95"/>
      <c r="D59" s="95"/>
      <c r="E59" s="95"/>
      <c r="F59" s="96"/>
      <c r="G59" s="97"/>
      <c r="H59" s="1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s="3" customFormat="1" ht="26.4" x14ac:dyDescent="0.25">
      <c r="A60" s="4" t="s">
        <v>87</v>
      </c>
      <c r="B60" s="95" t="s">
        <v>77</v>
      </c>
      <c r="C60" s="95" t="s">
        <v>41</v>
      </c>
      <c r="D60" s="95" t="s">
        <v>78</v>
      </c>
      <c r="E60" s="95" t="s">
        <v>35</v>
      </c>
      <c r="F60" s="96">
        <v>0.02</v>
      </c>
      <c r="G60" s="97" t="s">
        <v>14</v>
      </c>
      <c r="H60" s="18">
        <v>0.05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s="3" customFormat="1" x14ac:dyDescent="0.25">
      <c r="A61" s="4" t="s">
        <v>88</v>
      </c>
      <c r="B61" s="95"/>
      <c r="C61" s="95"/>
      <c r="D61" s="95"/>
      <c r="E61" s="95"/>
      <c r="F61" s="96"/>
      <c r="G61" s="97"/>
      <c r="H61" s="1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s="3" customFormat="1" ht="26.4" x14ac:dyDescent="0.25">
      <c r="A62" s="4" t="s">
        <v>89</v>
      </c>
      <c r="B62" s="95" t="s">
        <v>77</v>
      </c>
      <c r="C62" s="95" t="s">
        <v>41</v>
      </c>
      <c r="D62" s="95" t="s">
        <v>25</v>
      </c>
      <c r="E62" s="95" t="s">
        <v>35</v>
      </c>
      <c r="F62" s="96">
        <v>1.84E-2</v>
      </c>
      <c r="G62" s="97" t="s">
        <v>43</v>
      </c>
      <c r="H62" s="18">
        <v>0.05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s="3" customFormat="1" x14ac:dyDescent="0.25">
      <c r="A63" s="4" t="s">
        <v>90</v>
      </c>
      <c r="B63" s="95"/>
      <c r="C63" s="95"/>
      <c r="D63" s="95"/>
      <c r="E63" s="95"/>
      <c r="F63" s="96"/>
      <c r="G63" s="97"/>
      <c r="H63" s="1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3" customFormat="1" ht="39.6" x14ac:dyDescent="0.25">
      <c r="A64" s="4" t="s">
        <v>91</v>
      </c>
      <c r="B64" s="95" t="s">
        <v>77</v>
      </c>
      <c r="C64" s="95" t="s">
        <v>24</v>
      </c>
      <c r="D64" s="95" t="s">
        <v>78</v>
      </c>
      <c r="E64" s="95" t="s">
        <v>35</v>
      </c>
      <c r="F64" s="96">
        <v>1.7000000000000001E-2</v>
      </c>
      <c r="G64" s="97" t="s">
        <v>17</v>
      </c>
      <c r="H64" s="18">
        <v>0.05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s="3" customFormat="1" x14ac:dyDescent="0.25">
      <c r="A65" s="4" t="s">
        <v>92</v>
      </c>
      <c r="B65" s="95"/>
      <c r="C65" s="95"/>
      <c r="D65" s="95"/>
      <c r="E65" s="95"/>
      <c r="F65" s="96"/>
      <c r="G65" s="97"/>
      <c r="H65" s="1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s="3" customFormat="1" ht="26.4" x14ac:dyDescent="0.25">
      <c r="A66" s="4" t="s">
        <v>93</v>
      </c>
      <c r="B66" s="95" t="s">
        <v>77</v>
      </c>
      <c r="C66" s="95" t="s">
        <v>41</v>
      </c>
      <c r="D66" s="95" t="s">
        <v>78</v>
      </c>
      <c r="E66" s="95" t="s">
        <v>35</v>
      </c>
      <c r="F66" s="96">
        <v>1.03E-2</v>
      </c>
      <c r="G66" s="97" t="s">
        <v>14</v>
      </c>
      <c r="H66" s="18">
        <v>0.05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s="3" customFormat="1" x14ac:dyDescent="0.25">
      <c r="A67" s="4" t="s">
        <v>94</v>
      </c>
      <c r="B67" s="95"/>
      <c r="C67" s="95"/>
      <c r="D67" s="95"/>
      <c r="E67" s="95"/>
      <c r="F67" s="96"/>
      <c r="G67" s="97"/>
      <c r="H67" s="1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s="3" customFormat="1" ht="39.6" x14ac:dyDescent="0.25">
      <c r="A68" s="4" t="s">
        <v>95</v>
      </c>
      <c r="B68" s="95" t="s">
        <v>77</v>
      </c>
      <c r="C68" s="95" t="s">
        <v>41</v>
      </c>
      <c r="D68" s="95" t="s">
        <v>25</v>
      </c>
      <c r="E68" s="95" t="s">
        <v>35</v>
      </c>
      <c r="F68" s="96">
        <v>2.0899999999999998E-2</v>
      </c>
      <c r="G68" s="97" t="s">
        <v>14</v>
      </c>
      <c r="H68" s="18">
        <v>0.05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s="3" customFormat="1" x14ac:dyDescent="0.25">
      <c r="A69" s="4" t="s">
        <v>96</v>
      </c>
      <c r="B69" s="95"/>
      <c r="C69" s="95"/>
      <c r="D69" s="95"/>
      <c r="E69" s="95"/>
      <c r="F69" s="96"/>
      <c r="G69" s="97"/>
      <c r="H69" s="1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s="3" customFormat="1" ht="39.6" x14ac:dyDescent="0.25">
      <c r="A70" s="4" t="s">
        <v>97</v>
      </c>
      <c r="B70" s="95" t="s">
        <v>77</v>
      </c>
      <c r="C70" s="95" t="s">
        <v>24</v>
      </c>
      <c r="D70" s="95" t="s">
        <v>78</v>
      </c>
      <c r="E70" s="95" t="s">
        <v>35</v>
      </c>
      <c r="F70" s="96">
        <v>1.72E-2</v>
      </c>
      <c r="G70" s="97" t="s">
        <v>14</v>
      </c>
      <c r="H70" s="18">
        <v>0.05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s="3" customFormat="1" x14ac:dyDescent="0.25">
      <c r="A71" s="4" t="s">
        <v>98</v>
      </c>
      <c r="B71" s="95"/>
      <c r="C71" s="95"/>
      <c r="D71" s="95"/>
      <c r="E71" s="95"/>
      <c r="F71" s="96"/>
      <c r="G71" s="97"/>
      <c r="H71" s="1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s="3" customFormat="1" ht="39.6" x14ac:dyDescent="0.25">
      <c r="A72" s="4" t="s">
        <v>99</v>
      </c>
      <c r="B72" s="95" t="s">
        <v>77</v>
      </c>
      <c r="C72" s="95" t="s">
        <v>24</v>
      </c>
      <c r="D72" s="95" t="s">
        <v>25</v>
      </c>
      <c r="E72" s="95" t="s">
        <v>35</v>
      </c>
      <c r="F72" s="96">
        <v>1.7399999999999999E-2</v>
      </c>
      <c r="G72" s="97" t="s">
        <v>20</v>
      </c>
      <c r="H72" s="1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s="3" customFormat="1" x14ac:dyDescent="0.25">
      <c r="A73" s="4" t="s">
        <v>100</v>
      </c>
      <c r="B73" s="95"/>
      <c r="C73" s="95"/>
      <c r="D73" s="95"/>
      <c r="E73" s="95"/>
      <c r="F73" s="96"/>
      <c r="G73" s="97"/>
      <c r="H73" s="1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s="3" customFormat="1" ht="39.6" x14ac:dyDescent="0.25">
      <c r="A74" s="4" t="s">
        <v>101</v>
      </c>
      <c r="B74" s="95" t="s">
        <v>77</v>
      </c>
      <c r="C74" s="95" t="s">
        <v>24</v>
      </c>
      <c r="D74" s="95" t="s">
        <v>78</v>
      </c>
      <c r="E74" s="95" t="s">
        <v>35</v>
      </c>
      <c r="F74" s="96">
        <v>1.7000000000000001E-2</v>
      </c>
      <c r="G74" s="97" t="s">
        <v>20</v>
      </c>
      <c r="H74" s="18">
        <v>0.05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s="3" customFormat="1" x14ac:dyDescent="0.25">
      <c r="A75" s="4" t="s">
        <v>102</v>
      </c>
      <c r="B75" s="95"/>
      <c r="C75" s="95"/>
      <c r="D75" s="95"/>
      <c r="E75" s="95"/>
      <c r="F75" s="96"/>
      <c r="G75" s="97"/>
      <c r="H75" s="1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s="3" customFormat="1" ht="39.6" x14ac:dyDescent="0.25">
      <c r="A76" s="4" t="s">
        <v>103</v>
      </c>
      <c r="B76" s="95" t="s">
        <v>77</v>
      </c>
      <c r="C76" s="95" t="s">
        <v>41</v>
      </c>
      <c r="D76" s="95" t="s">
        <v>25</v>
      </c>
      <c r="E76" s="95" t="s">
        <v>26</v>
      </c>
      <c r="F76" s="96">
        <v>1.7000000000000001E-2</v>
      </c>
      <c r="G76" s="97" t="s">
        <v>14</v>
      </c>
      <c r="H76" s="18">
        <v>0.05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s="3" customFormat="1" x14ac:dyDescent="0.25">
      <c r="A77" s="4" t="s">
        <v>104</v>
      </c>
      <c r="B77" s="95"/>
      <c r="C77" s="95"/>
      <c r="D77" s="95"/>
      <c r="E77" s="95"/>
      <c r="F77" s="96"/>
      <c r="G77" s="97"/>
      <c r="H77" s="1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s="3" customFormat="1" ht="39.6" x14ac:dyDescent="0.25">
      <c r="A78" s="4" t="s">
        <v>105</v>
      </c>
      <c r="B78" s="95" t="s">
        <v>77</v>
      </c>
      <c r="C78" s="95" t="s">
        <v>41</v>
      </c>
      <c r="D78" s="95" t="s">
        <v>25</v>
      </c>
      <c r="E78" s="95" t="s">
        <v>26</v>
      </c>
      <c r="F78" s="96">
        <v>1.7000000000000001E-2</v>
      </c>
      <c r="G78" s="97" t="s">
        <v>14</v>
      </c>
      <c r="H78" s="18">
        <v>0.05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s="3" customFormat="1" x14ac:dyDescent="0.25">
      <c r="A79" s="4" t="s">
        <v>106</v>
      </c>
      <c r="B79" s="95"/>
      <c r="C79" s="95"/>
      <c r="D79" s="95"/>
      <c r="E79" s="95"/>
      <c r="F79" s="96"/>
      <c r="G79" s="97"/>
      <c r="H79" s="1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s="3" customFormat="1" ht="39.6" x14ac:dyDescent="0.25">
      <c r="A80" s="4" t="s">
        <v>107</v>
      </c>
      <c r="B80" s="95" t="s">
        <v>77</v>
      </c>
      <c r="C80" s="95" t="s">
        <v>41</v>
      </c>
      <c r="D80" s="95" t="s">
        <v>78</v>
      </c>
      <c r="E80" s="95" t="s">
        <v>26</v>
      </c>
      <c r="F80" s="96">
        <v>1.7500000000000002E-2</v>
      </c>
      <c r="G80" s="97" t="s">
        <v>14</v>
      </c>
      <c r="H80" s="18">
        <v>0.05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s="3" customFormat="1" x14ac:dyDescent="0.25">
      <c r="A81" s="4" t="s">
        <v>108</v>
      </c>
      <c r="B81" s="95"/>
      <c r="C81" s="95"/>
      <c r="D81" s="95"/>
      <c r="E81" s="95"/>
      <c r="F81" s="96"/>
      <c r="G81" s="97"/>
      <c r="H81" s="1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s="3" customFormat="1" ht="39.6" x14ac:dyDescent="0.25">
      <c r="A82" s="4" t="s">
        <v>109</v>
      </c>
      <c r="B82" s="95" t="s">
        <v>77</v>
      </c>
      <c r="C82" s="95" t="s">
        <v>41</v>
      </c>
      <c r="D82" s="95" t="s">
        <v>78</v>
      </c>
      <c r="E82" s="95" t="s">
        <v>13</v>
      </c>
      <c r="F82" s="96">
        <v>1.6899999999999998E-2</v>
      </c>
      <c r="G82" s="97" t="s">
        <v>14</v>
      </c>
      <c r="H82" s="18">
        <v>0.05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s="3" customFormat="1" x14ac:dyDescent="0.25">
      <c r="A83" s="4" t="s">
        <v>110</v>
      </c>
      <c r="B83" s="95"/>
      <c r="C83" s="95"/>
      <c r="D83" s="95"/>
      <c r="E83" s="95"/>
      <c r="F83" s="96"/>
      <c r="G83" s="97"/>
      <c r="H83" s="1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s="3" customFormat="1" ht="26.4" x14ac:dyDescent="0.25">
      <c r="A84" s="4" t="s">
        <v>111</v>
      </c>
      <c r="B84" s="87" t="s">
        <v>77</v>
      </c>
      <c r="C84" s="87" t="s">
        <v>41</v>
      </c>
      <c r="D84" s="87" t="s">
        <v>78</v>
      </c>
      <c r="E84" s="87" t="s">
        <v>13</v>
      </c>
      <c r="F84" s="88">
        <v>1.95E-2</v>
      </c>
      <c r="G84" s="89" t="s">
        <v>43</v>
      </c>
      <c r="H84" s="18">
        <v>0.05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s="3" customFormat="1" x14ac:dyDescent="0.25">
      <c r="A85" s="4" t="s">
        <v>112</v>
      </c>
      <c r="B85" s="87"/>
      <c r="C85" s="87"/>
      <c r="D85" s="87"/>
      <c r="E85" s="87"/>
      <c r="F85" s="88"/>
      <c r="G85" s="89"/>
      <c r="H85" s="1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s="3" customFormat="1" ht="26.4" x14ac:dyDescent="0.25">
      <c r="A86" s="4" t="s">
        <v>113</v>
      </c>
      <c r="B86" s="95" t="s">
        <v>77</v>
      </c>
      <c r="C86" s="95" t="s">
        <v>41</v>
      </c>
      <c r="D86" s="95" t="s">
        <v>78</v>
      </c>
      <c r="E86" s="95" t="s">
        <v>35</v>
      </c>
      <c r="F86" s="96">
        <v>2.06E-2</v>
      </c>
      <c r="G86" s="97" t="s">
        <v>43</v>
      </c>
      <c r="H86" s="18">
        <v>0.05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s="3" customFormat="1" x14ac:dyDescent="0.25">
      <c r="A87" s="4" t="s">
        <v>114</v>
      </c>
      <c r="B87" s="95"/>
      <c r="C87" s="95"/>
      <c r="D87" s="95"/>
      <c r="E87" s="95"/>
      <c r="F87" s="96"/>
      <c r="G87" s="97"/>
      <c r="H87" s="1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s="3" customFormat="1" ht="39.6" x14ac:dyDescent="0.25">
      <c r="A88" s="4" t="s">
        <v>115</v>
      </c>
      <c r="B88" s="95" t="s">
        <v>77</v>
      </c>
      <c r="C88" s="95" t="s">
        <v>41</v>
      </c>
      <c r="D88" s="95" t="s">
        <v>25</v>
      </c>
      <c r="E88" s="95" t="s">
        <v>26</v>
      </c>
      <c r="F88" s="96">
        <v>1.72E-2</v>
      </c>
      <c r="G88" s="97" t="s">
        <v>43</v>
      </c>
      <c r="H88" s="18">
        <v>0.05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s="3" customFormat="1" x14ac:dyDescent="0.25">
      <c r="A89" s="4" t="s">
        <v>116</v>
      </c>
      <c r="B89" s="95"/>
      <c r="C89" s="95"/>
      <c r="D89" s="95"/>
      <c r="E89" s="95"/>
      <c r="F89" s="96"/>
      <c r="G89" s="97"/>
      <c r="H89" s="1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s="3" customFormat="1" ht="39.6" x14ac:dyDescent="0.25">
      <c r="A90" s="4" t="s">
        <v>117</v>
      </c>
      <c r="B90" s="95" t="s">
        <v>77</v>
      </c>
      <c r="C90" s="95" t="s">
        <v>41</v>
      </c>
      <c r="D90" s="95" t="s">
        <v>119</v>
      </c>
      <c r="E90" s="95" t="s">
        <v>26</v>
      </c>
      <c r="F90" s="96">
        <v>2.1000000000000001E-2</v>
      </c>
      <c r="G90" s="97" t="s">
        <v>43</v>
      </c>
      <c r="H90" s="18">
        <v>0.05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s="3" customFormat="1" x14ac:dyDescent="0.25">
      <c r="A91" s="4" t="s">
        <v>118</v>
      </c>
      <c r="B91" s="95"/>
      <c r="C91" s="95"/>
      <c r="D91" s="95"/>
      <c r="E91" s="95"/>
      <c r="F91" s="96"/>
      <c r="G91" s="97"/>
      <c r="H91" s="1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s="3" customFormat="1" ht="39.6" x14ac:dyDescent="0.25">
      <c r="A92" s="4" t="s">
        <v>120</v>
      </c>
      <c r="B92" s="95" t="s">
        <v>77</v>
      </c>
      <c r="C92" s="95" t="s">
        <v>41</v>
      </c>
      <c r="D92" s="95" t="s">
        <v>25</v>
      </c>
      <c r="E92" s="95" t="s">
        <v>26</v>
      </c>
      <c r="F92" s="96">
        <v>1.7500000000000002E-2</v>
      </c>
      <c r="G92" s="97" t="s">
        <v>43</v>
      </c>
      <c r="H92" s="18">
        <v>0.05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s="3" customFormat="1" x14ac:dyDescent="0.25">
      <c r="A93" s="4" t="s">
        <v>121</v>
      </c>
      <c r="B93" s="95"/>
      <c r="C93" s="95"/>
      <c r="D93" s="95"/>
      <c r="E93" s="95"/>
      <c r="F93" s="96"/>
      <c r="G93" s="97"/>
      <c r="H93" s="1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3" customFormat="1" ht="39.6" x14ac:dyDescent="0.25">
      <c r="A94" s="4" t="s">
        <v>122</v>
      </c>
      <c r="B94" s="95" t="s">
        <v>77</v>
      </c>
      <c r="C94" s="95" t="s">
        <v>41</v>
      </c>
      <c r="D94" s="95" t="s">
        <v>119</v>
      </c>
      <c r="E94" s="95" t="s">
        <v>26</v>
      </c>
      <c r="F94" s="96">
        <v>2.1000000000000001E-2</v>
      </c>
      <c r="G94" s="97" t="s">
        <v>43</v>
      </c>
      <c r="H94" s="18">
        <v>0.05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s="3" customFormat="1" x14ac:dyDescent="0.25">
      <c r="A95" s="4" t="s">
        <v>123</v>
      </c>
      <c r="B95" s="95"/>
      <c r="C95" s="95"/>
      <c r="D95" s="95"/>
      <c r="E95" s="95"/>
      <c r="F95" s="96"/>
      <c r="G95" s="97"/>
      <c r="H95" s="1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s="3" customFormat="1" ht="26.4" x14ac:dyDescent="0.25">
      <c r="A96" s="4" t="s">
        <v>124</v>
      </c>
      <c r="B96" s="95" t="s">
        <v>77</v>
      </c>
      <c r="C96" s="95" t="s">
        <v>41</v>
      </c>
      <c r="D96" s="95" t="s">
        <v>78</v>
      </c>
      <c r="E96" s="95" t="s">
        <v>35</v>
      </c>
      <c r="F96" s="96">
        <v>2.0799999999999999E-2</v>
      </c>
      <c r="G96" s="97" t="s">
        <v>43</v>
      </c>
      <c r="H96" s="18">
        <v>0.05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s="3" customFormat="1" x14ac:dyDescent="0.25">
      <c r="A97" s="4" t="s">
        <v>125</v>
      </c>
      <c r="B97" s="95"/>
      <c r="C97" s="95"/>
      <c r="D97" s="95"/>
      <c r="E97" s="95"/>
      <c r="F97" s="96"/>
      <c r="G97" s="97"/>
      <c r="H97" s="1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3" customFormat="1" ht="39.6" x14ac:dyDescent="0.25">
      <c r="A98" s="4" t="s">
        <v>126</v>
      </c>
      <c r="B98" s="95" t="s">
        <v>77</v>
      </c>
      <c r="C98" s="95" t="s">
        <v>41</v>
      </c>
      <c r="D98" s="95" t="s">
        <v>25</v>
      </c>
      <c r="E98" s="95" t="s">
        <v>35</v>
      </c>
      <c r="F98" s="96">
        <v>2.1299999999999999E-2</v>
      </c>
      <c r="G98" s="97" t="s">
        <v>43</v>
      </c>
      <c r="H98" s="18">
        <v>0.05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s="3" customFormat="1" x14ac:dyDescent="0.25">
      <c r="A99" s="4" t="s">
        <v>127</v>
      </c>
      <c r="B99" s="95"/>
      <c r="C99" s="95"/>
      <c r="D99" s="95"/>
      <c r="E99" s="95"/>
      <c r="F99" s="96"/>
      <c r="G99" s="97"/>
      <c r="H99" s="1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s="3" customFormat="1" ht="39.6" x14ac:dyDescent="0.25">
      <c r="A100" s="4" t="s">
        <v>128</v>
      </c>
      <c r="B100" s="95" t="s">
        <v>77</v>
      </c>
      <c r="C100" s="95" t="s">
        <v>24</v>
      </c>
      <c r="D100" s="95" t="s">
        <v>25</v>
      </c>
      <c r="E100" s="95" t="s">
        <v>13</v>
      </c>
      <c r="F100" s="96">
        <v>1.44E-2</v>
      </c>
      <c r="G100" s="97" t="s">
        <v>17</v>
      </c>
      <c r="H100" s="18">
        <v>0.05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s="3" customFormat="1" x14ac:dyDescent="0.25">
      <c r="A101" s="4" t="s">
        <v>129</v>
      </c>
      <c r="B101" s="95"/>
      <c r="C101" s="95"/>
      <c r="D101" s="95"/>
      <c r="E101" s="95"/>
      <c r="F101" s="96"/>
      <c r="G101" s="97"/>
      <c r="H101" s="1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s="3" customFormat="1" ht="26.4" x14ac:dyDescent="0.25">
      <c r="A102" s="4" t="s">
        <v>130</v>
      </c>
      <c r="B102" s="95" t="s">
        <v>77</v>
      </c>
      <c r="C102" s="95" t="s">
        <v>24</v>
      </c>
      <c r="D102" s="95" t="s">
        <v>78</v>
      </c>
      <c r="E102" s="95" t="s">
        <v>26</v>
      </c>
      <c r="F102" s="96">
        <v>1.11E-2</v>
      </c>
      <c r="G102" s="97" t="s">
        <v>17</v>
      </c>
      <c r="H102" s="18">
        <v>0.05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s="3" customFormat="1" x14ac:dyDescent="0.25">
      <c r="A103" s="4" t="s">
        <v>131</v>
      </c>
      <c r="B103" s="95"/>
      <c r="C103" s="95"/>
      <c r="D103" s="95"/>
      <c r="E103" s="95"/>
      <c r="F103" s="96"/>
      <c r="G103" s="97"/>
      <c r="H103" s="1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s="3" customFormat="1" ht="26.4" x14ac:dyDescent="0.25">
      <c r="A104" s="4" t="s">
        <v>132</v>
      </c>
      <c r="B104" s="95" t="s">
        <v>77</v>
      </c>
      <c r="C104" s="95" t="s">
        <v>41</v>
      </c>
      <c r="D104" s="95" t="s">
        <v>78</v>
      </c>
      <c r="E104" s="95" t="s">
        <v>13</v>
      </c>
      <c r="F104" s="96">
        <v>1.7000000000000001E-2</v>
      </c>
      <c r="G104" s="97" t="s">
        <v>43</v>
      </c>
      <c r="H104" s="18">
        <v>0.05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s="3" customFormat="1" x14ac:dyDescent="0.25">
      <c r="A105" s="4" t="s">
        <v>133</v>
      </c>
      <c r="B105" s="95"/>
      <c r="C105" s="95"/>
      <c r="D105" s="95"/>
      <c r="E105" s="95"/>
      <c r="F105" s="96"/>
      <c r="G105" s="97"/>
      <c r="H105" s="1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s="3" customFormat="1" ht="26.4" x14ac:dyDescent="0.25">
      <c r="A106" s="4" t="s">
        <v>134</v>
      </c>
      <c r="B106" s="95" t="s">
        <v>10</v>
      </c>
      <c r="C106" s="95" t="s">
        <v>58</v>
      </c>
      <c r="D106" s="95" t="s">
        <v>12</v>
      </c>
      <c r="E106" s="95" t="s">
        <v>42</v>
      </c>
      <c r="F106" s="96">
        <v>1.8599999999999998E-2</v>
      </c>
      <c r="G106" s="97" t="s">
        <v>136</v>
      </c>
      <c r="H106" s="18">
        <v>0.05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s="3" customFormat="1" x14ac:dyDescent="0.25">
      <c r="A107" s="4" t="s">
        <v>135</v>
      </c>
      <c r="B107" s="95"/>
      <c r="C107" s="95"/>
      <c r="D107" s="95"/>
      <c r="E107" s="95"/>
      <c r="F107" s="96"/>
      <c r="G107" s="97"/>
      <c r="H107" s="1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s="3" customFormat="1" ht="26.4" x14ac:dyDescent="0.25">
      <c r="A108" s="4" t="s">
        <v>137</v>
      </c>
      <c r="B108" s="95" t="s">
        <v>10</v>
      </c>
      <c r="C108" s="95" t="s">
        <v>58</v>
      </c>
      <c r="D108" s="95" t="s">
        <v>25</v>
      </c>
      <c r="E108" s="95" t="s">
        <v>42</v>
      </c>
      <c r="F108" s="96">
        <v>1.8599999999999998E-2</v>
      </c>
      <c r="G108" s="97" t="s">
        <v>136</v>
      </c>
      <c r="H108" s="18">
        <v>0.05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s="3" customFormat="1" x14ac:dyDescent="0.25">
      <c r="A109" s="4" t="s">
        <v>138</v>
      </c>
      <c r="B109" s="95"/>
      <c r="C109" s="95"/>
      <c r="D109" s="95"/>
      <c r="E109" s="95"/>
      <c r="F109" s="96"/>
      <c r="G109" s="97"/>
      <c r="H109" s="1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s="3" customFormat="1" ht="26.4" x14ac:dyDescent="0.25">
      <c r="A110" s="4" t="s">
        <v>139</v>
      </c>
      <c r="B110" s="95" t="s">
        <v>141</v>
      </c>
      <c r="C110" s="95" t="s">
        <v>58</v>
      </c>
      <c r="D110" s="95" t="s">
        <v>12</v>
      </c>
      <c r="E110" s="95" t="s">
        <v>42</v>
      </c>
      <c r="F110" s="96">
        <v>1.5800000000000002E-2</v>
      </c>
      <c r="G110" s="97" t="s">
        <v>43</v>
      </c>
      <c r="H110" s="18">
        <v>0.05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s="3" customFormat="1" x14ac:dyDescent="0.25">
      <c r="A111" s="4" t="s">
        <v>140</v>
      </c>
      <c r="B111" s="95"/>
      <c r="C111" s="95"/>
      <c r="D111" s="95"/>
      <c r="E111" s="95"/>
      <c r="F111" s="96"/>
      <c r="G111" s="97"/>
      <c r="H111" s="1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s="3" customFormat="1" ht="26.4" x14ac:dyDescent="0.25">
      <c r="A112" s="4" t="s">
        <v>142</v>
      </c>
      <c r="B112" s="95" t="s">
        <v>141</v>
      </c>
      <c r="C112" s="95" t="s">
        <v>58</v>
      </c>
      <c r="D112" s="95" t="s">
        <v>25</v>
      </c>
      <c r="E112" s="95" t="s">
        <v>42</v>
      </c>
      <c r="F112" s="96">
        <v>1.5800000000000002E-2</v>
      </c>
      <c r="G112" s="97" t="s">
        <v>43</v>
      </c>
      <c r="H112" s="18">
        <v>0.05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s="3" customFormat="1" x14ac:dyDescent="0.25">
      <c r="A113" s="4" t="s">
        <v>143</v>
      </c>
      <c r="B113" s="95"/>
      <c r="C113" s="95"/>
      <c r="D113" s="95"/>
      <c r="E113" s="95"/>
      <c r="F113" s="96"/>
      <c r="G113" s="97"/>
      <c r="H113" s="1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s="3" customFormat="1" ht="26.4" x14ac:dyDescent="0.25">
      <c r="A114" s="4" t="s">
        <v>144</v>
      </c>
      <c r="B114" s="95" t="s">
        <v>141</v>
      </c>
      <c r="C114" s="95" t="s">
        <v>58</v>
      </c>
      <c r="D114" s="95" t="s">
        <v>12</v>
      </c>
      <c r="E114" s="95" t="s">
        <v>42</v>
      </c>
      <c r="F114" s="96">
        <v>1.5800000000000002E-2</v>
      </c>
      <c r="G114" s="97" t="s">
        <v>43</v>
      </c>
      <c r="H114" s="18">
        <v>0.05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s="3" customFormat="1" x14ac:dyDescent="0.25">
      <c r="A115" s="4" t="s">
        <v>145</v>
      </c>
      <c r="B115" s="95"/>
      <c r="C115" s="95"/>
      <c r="D115" s="95"/>
      <c r="E115" s="95"/>
      <c r="F115" s="96"/>
      <c r="G115" s="97"/>
      <c r="H115" s="1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s="3" customFormat="1" ht="26.4" x14ac:dyDescent="0.25">
      <c r="A116" s="4" t="s">
        <v>146</v>
      </c>
      <c r="B116" s="95" t="s">
        <v>141</v>
      </c>
      <c r="C116" s="95" t="s">
        <v>58</v>
      </c>
      <c r="D116" s="95" t="s">
        <v>25</v>
      </c>
      <c r="E116" s="95" t="s">
        <v>42</v>
      </c>
      <c r="F116" s="96">
        <v>1.5800000000000002E-2</v>
      </c>
      <c r="G116" s="97" t="s">
        <v>43</v>
      </c>
      <c r="H116" s="18">
        <v>0.05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s="3" customFormat="1" x14ac:dyDescent="0.25">
      <c r="A117" s="4" t="s">
        <v>147</v>
      </c>
      <c r="B117" s="95"/>
      <c r="C117" s="95"/>
      <c r="D117" s="95"/>
      <c r="E117" s="95"/>
      <c r="F117" s="96"/>
      <c r="G117" s="97"/>
      <c r="H117" s="1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s="3" customFormat="1" ht="26.4" x14ac:dyDescent="0.25">
      <c r="A118" s="4" t="s">
        <v>148</v>
      </c>
      <c r="B118" s="95" t="s">
        <v>150</v>
      </c>
      <c r="C118" s="95" t="s">
        <v>41</v>
      </c>
      <c r="D118" s="95" t="s">
        <v>25</v>
      </c>
      <c r="E118" s="95" t="s">
        <v>13</v>
      </c>
      <c r="F118" s="96">
        <v>1.3299999999999999E-2</v>
      </c>
      <c r="G118" s="97" t="s">
        <v>43</v>
      </c>
      <c r="H118" s="18">
        <v>0.05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s="3" customFormat="1" x14ac:dyDescent="0.25">
      <c r="A119" s="4" t="s">
        <v>149</v>
      </c>
      <c r="B119" s="95"/>
      <c r="C119" s="95"/>
      <c r="D119" s="95"/>
      <c r="E119" s="95"/>
      <c r="F119" s="96"/>
      <c r="G119" s="97"/>
      <c r="H119" s="1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s="3" customFormat="1" ht="26.4" x14ac:dyDescent="0.25">
      <c r="A120" s="4" t="s">
        <v>151</v>
      </c>
      <c r="B120" s="95" t="s">
        <v>150</v>
      </c>
      <c r="C120" s="95" t="s">
        <v>41</v>
      </c>
      <c r="D120" s="95" t="s">
        <v>25</v>
      </c>
      <c r="E120" s="95" t="s">
        <v>26</v>
      </c>
      <c r="F120" s="96">
        <v>1.35E-2</v>
      </c>
      <c r="G120" s="97" t="s">
        <v>43</v>
      </c>
      <c r="H120" s="18">
        <v>0.05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s="3" customFormat="1" x14ac:dyDescent="0.25">
      <c r="A121" s="4" t="s">
        <v>152</v>
      </c>
      <c r="B121" s="95"/>
      <c r="C121" s="95"/>
      <c r="D121" s="95"/>
      <c r="E121" s="95"/>
      <c r="F121" s="96"/>
      <c r="G121" s="97"/>
      <c r="H121" s="1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s="3" customFormat="1" ht="26.4" x14ac:dyDescent="0.25">
      <c r="A122" s="4" t="s">
        <v>153</v>
      </c>
      <c r="B122" s="95" t="s">
        <v>150</v>
      </c>
      <c r="C122" s="95" t="s">
        <v>41</v>
      </c>
      <c r="D122" s="95" t="s">
        <v>78</v>
      </c>
      <c r="E122" s="95" t="s">
        <v>26</v>
      </c>
      <c r="F122" s="96">
        <v>1.35E-2</v>
      </c>
      <c r="G122" s="97" t="s">
        <v>43</v>
      </c>
      <c r="H122" s="18">
        <v>0.05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s="3" customFormat="1" x14ac:dyDescent="0.25">
      <c r="A123" s="4" t="s">
        <v>154</v>
      </c>
      <c r="B123" s="95"/>
      <c r="C123" s="95"/>
      <c r="D123" s="95"/>
      <c r="E123" s="95"/>
      <c r="F123" s="96"/>
      <c r="G123" s="97"/>
      <c r="H123" s="1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s="3" customFormat="1" ht="26.4" x14ac:dyDescent="0.25">
      <c r="A124" s="4" t="s">
        <v>155</v>
      </c>
      <c r="B124" s="87" t="s">
        <v>150</v>
      </c>
      <c r="C124" s="87" t="s">
        <v>41</v>
      </c>
      <c r="D124" s="87" t="s">
        <v>25</v>
      </c>
      <c r="E124" s="87" t="s">
        <v>26</v>
      </c>
      <c r="F124" s="88">
        <v>1.35E-2</v>
      </c>
      <c r="G124" s="89" t="s">
        <v>43</v>
      </c>
      <c r="H124" s="18">
        <v>0.05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s="3" customFormat="1" x14ac:dyDescent="0.25">
      <c r="A125" s="4" t="s">
        <v>156</v>
      </c>
      <c r="B125" s="87"/>
      <c r="C125" s="87"/>
      <c r="D125" s="87"/>
      <c r="E125" s="87"/>
      <c r="F125" s="88"/>
      <c r="G125" s="89"/>
      <c r="H125" s="1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s="3" customFormat="1" x14ac:dyDescent="0.25">
      <c r="A126" s="4" t="s">
        <v>157</v>
      </c>
      <c r="B126" s="95" t="s">
        <v>150</v>
      </c>
      <c r="C126" s="95" t="s">
        <v>11</v>
      </c>
      <c r="D126" s="95" t="s">
        <v>25</v>
      </c>
      <c r="E126" s="95" t="s">
        <v>26</v>
      </c>
      <c r="F126" s="96">
        <v>1.2E-2</v>
      </c>
      <c r="G126" s="97" t="s">
        <v>20</v>
      </c>
      <c r="H126" s="18">
        <v>0.03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s="3" customFormat="1" x14ac:dyDescent="0.25">
      <c r="A127" s="4" t="s">
        <v>158</v>
      </c>
      <c r="B127" s="95"/>
      <c r="C127" s="95"/>
      <c r="D127" s="95"/>
      <c r="E127" s="95"/>
      <c r="F127" s="96"/>
      <c r="G127" s="97"/>
      <c r="H127" s="1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s="3" customFormat="1" ht="26.4" x14ac:dyDescent="0.25">
      <c r="A128" s="4" t="s">
        <v>159</v>
      </c>
      <c r="B128" s="95" t="s">
        <v>150</v>
      </c>
      <c r="C128" s="95" t="s">
        <v>11</v>
      </c>
      <c r="D128" s="95" t="s">
        <v>12</v>
      </c>
      <c r="E128" s="95" t="s">
        <v>26</v>
      </c>
      <c r="F128" s="96">
        <v>1.2E-2</v>
      </c>
      <c r="G128" s="97" t="s">
        <v>20</v>
      </c>
      <c r="H128" s="18">
        <v>0.03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s="3" customFormat="1" x14ac:dyDescent="0.25">
      <c r="A129" s="4" t="s">
        <v>160</v>
      </c>
      <c r="B129" s="95"/>
      <c r="C129" s="95"/>
      <c r="D129" s="95"/>
      <c r="E129" s="95"/>
      <c r="F129" s="96"/>
      <c r="G129" s="97"/>
      <c r="H129" s="1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s="3" customFormat="1" ht="26.4" x14ac:dyDescent="0.25">
      <c r="A130" s="4" t="s">
        <v>161</v>
      </c>
      <c r="B130" s="95" t="s">
        <v>150</v>
      </c>
      <c r="C130" s="95" t="s">
        <v>11</v>
      </c>
      <c r="D130" s="95" t="s">
        <v>12</v>
      </c>
      <c r="E130" s="95" t="s">
        <v>13</v>
      </c>
      <c r="F130" s="96">
        <v>1.5800000000000002E-2</v>
      </c>
      <c r="G130" s="97" t="s">
        <v>20</v>
      </c>
      <c r="H130" s="18">
        <v>0.04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s="3" customFormat="1" x14ac:dyDescent="0.25">
      <c r="A131" s="4" t="s">
        <v>162</v>
      </c>
      <c r="B131" s="95"/>
      <c r="C131" s="95"/>
      <c r="D131" s="95"/>
      <c r="E131" s="95"/>
      <c r="F131" s="96"/>
      <c r="G131" s="97"/>
      <c r="H131" s="1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s="3" customFormat="1" ht="26.4" x14ac:dyDescent="0.25">
      <c r="A132" s="4" t="s">
        <v>163</v>
      </c>
      <c r="B132" s="95" t="s">
        <v>150</v>
      </c>
      <c r="C132" s="95" t="s">
        <v>11</v>
      </c>
      <c r="D132" s="95" t="s">
        <v>25</v>
      </c>
      <c r="E132" s="95" t="s">
        <v>13</v>
      </c>
      <c r="F132" s="96">
        <v>1.78E-2</v>
      </c>
      <c r="G132" s="97" t="s">
        <v>20</v>
      </c>
      <c r="H132" s="18">
        <v>0.04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s="3" customFormat="1" x14ac:dyDescent="0.25">
      <c r="A133" s="4" t="s">
        <v>164</v>
      </c>
      <c r="B133" s="95"/>
      <c r="C133" s="95"/>
      <c r="D133" s="95"/>
      <c r="E133" s="95"/>
      <c r="F133" s="96"/>
      <c r="G133" s="97"/>
      <c r="H133" s="1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s="3" customFormat="1" ht="26.4" x14ac:dyDescent="0.25">
      <c r="A134" s="4" t="s">
        <v>165</v>
      </c>
      <c r="B134" s="95" t="s">
        <v>150</v>
      </c>
      <c r="C134" s="95" t="s">
        <v>41</v>
      </c>
      <c r="D134" s="95" t="s">
        <v>25</v>
      </c>
      <c r="E134" s="95" t="s">
        <v>35</v>
      </c>
      <c r="F134" s="96">
        <v>1.95E-2</v>
      </c>
      <c r="G134" s="97" t="s">
        <v>43</v>
      </c>
      <c r="H134" s="18">
        <v>0.05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s="3" customFormat="1" x14ac:dyDescent="0.25">
      <c r="A135" s="4" t="s">
        <v>166</v>
      </c>
      <c r="B135" s="95"/>
      <c r="C135" s="95"/>
      <c r="D135" s="95"/>
      <c r="E135" s="95"/>
      <c r="F135" s="96"/>
      <c r="G135" s="97"/>
      <c r="H135" s="1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s="3" customFormat="1" ht="26.4" x14ac:dyDescent="0.25">
      <c r="A136" s="4" t="s">
        <v>167</v>
      </c>
      <c r="B136" s="95" t="s">
        <v>150</v>
      </c>
      <c r="C136" s="95" t="s">
        <v>41</v>
      </c>
      <c r="D136" s="95" t="s">
        <v>25</v>
      </c>
      <c r="E136" s="95" t="s">
        <v>26</v>
      </c>
      <c r="F136" s="96">
        <v>1.8499999999999999E-2</v>
      </c>
      <c r="G136" s="97" t="s">
        <v>43</v>
      </c>
      <c r="H136" s="18">
        <v>0.05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s="3" customFormat="1" x14ac:dyDescent="0.25">
      <c r="A137" s="4" t="s">
        <v>168</v>
      </c>
      <c r="B137" s="95"/>
      <c r="C137" s="95"/>
      <c r="D137" s="95"/>
      <c r="E137" s="95"/>
      <c r="F137" s="96"/>
      <c r="G137" s="97"/>
      <c r="H137" s="1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s="3" customFormat="1" ht="39.6" x14ac:dyDescent="0.25">
      <c r="A138" s="4" t="s">
        <v>169</v>
      </c>
      <c r="B138" s="95" t="s">
        <v>150</v>
      </c>
      <c r="C138" s="95" t="s">
        <v>41</v>
      </c>
      <c r="D138" s="95" t="s">
        <v>12</v>
      </c>
      <c r="E138" s="95" t="s">
        <v>26</v>
      </c>
      <c r="F138" s="96">
        <v>1.8499999999999999E-2</v>
      </c>
      <c r="G138" s="97" t="s">
        <v>43</v>
      </c>
      <c r="H138" s="18">
        <v>0.05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s="3" customFormat="1" x14ac:dyDescent="0.25">
      <c r="A139" s="4" t="s">
        <v>170</v>
      </c>
      <c r="B139" s="95"/>
      <c r="C139" s="95"/>
      <c r="D139" s="95"/>
      <c r="E139" s="95"/>
      <c r="F139" s="96"/>
      <c r="G139" s="97"/>
      <c r="H139" s="1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s="3" customFormat="1" ht="39.6" x14ac:dyDescent="0.25">
      <c r="A140" s="4" t="s">
        <v>171</v>
      </c>
      <c r="B140" s="95" t="s">
        <v>150</v>
      </c>
      <c r="C140" s="95" t="s">
        <v>41</v>
      </c>
      <c r="D140" s="95" t="s">
        <v>78</v>
      </c>
      <c r="E140" s="95" t="s">
        <v>26</v>
      </c>
      <c r="F140" s="96">
        <v>1.8499999999999999E-2</v>
      </c>
      <c r="G140" s="97" t="s">
        <v>43</v>
      </c>
      <c r="H140" s="18">
        <v>0.05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s="3" customFormat="1" x14ac:dyDescent="0.25">
      <c r="A141" s="4" t="s">
        <v>172</v>
      </c>
      <c r="B141" s="95"/>
      <c r="C141" s="95"/>
      <c r="D141" s="95"/>
      <c r="E141" s="95"/>
      <c r="F141" s="96"/>
      <c r="G141" s="97"/>
      <c r="H141" s="1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s="3" customFormat="1" ht="26.4" x14ac:dyDescent="0.25">
      <c r="A142" s="4" t="s">
        <v>173</v>
      </c>
      <c r="B142" s="95" t="s">
        <v>150</v>
      </c>
      <c r="C142" s="95" t="s">
        <v>41</v>
      </c>
      <c r="D142" s="95" t="s">
        <v>25</v>
      </c>
      <c r="E142" s="95" t="s">
        <v>26</v>
      </c>
      <c r="F142" s="96">
        <v>1.83E-2</v>
      </c>
      <c r="G142" s="97" t="s">
        <v>43</v>
      </c>
      <c r="H142" s="18">
        <v>0.05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s="3" customFormat="1" x14ac:dyDescent="0.25">
      <c r="A143" s="4" t="s">
        <v>174</v>
      </c>
      <c r="B143" s="95"/>
      <c r="C143" s="95"/>
      <c r="D143" s="95"/>
      <c r="E143" s="95"/>
      <c r="F143" s="96"/>
      <c r="G143" s="97"/>
      <c r="H143" s="1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s="3" customFormat="1" ht="26.4" x14ac:dyDescent="0.25">
      <c r="A144" s="4" t="s">
        <v>175</v>
      </c>
      <c r="B144" s="95" t="s">
        <v>150</v>
      </c>
      <c r="C144" s="95" t="s">
        <v>41</v>
      </c>
      <c r="D144" s="95" t="s">
        <v>12</v>
      </c>
      <c r="E144" s="95" t="s">
        <v>26</v>
      </c>
      <c r="F144" s="96">
        <v>1.83E-2</v>
      </c>
      <c r="G144" s="97" t="s">
        <v>43</v>
      </c>
      <c r="H144" s="18">
        <v>0.05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s="3" customFormat="1" x14ac:dyDescent="0.25">
      <c r="A145" s="4" t="s">
        <v>176</v>
      </c>
      <c r="B145" s="95"/>
      <c r="C145" s="95"/>
      <c r="D145" s="95"/>
      <c r="E145" s="95"/>
      <c r="F145" s="96"/>
      <c r="G145" s="97"/>
      <c r="H145" s="1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s="3" customFormat="1" ht="26.4" x14ac:dyDescent="0.25">
      <c r="A146" s="4" t="s">
        <v>177</v>
      </c>
      <c r="B146" s="95" t="s">
        <v>150</v>
      </c>
      <c r="C146" s="95" t="s">
        <v>41</v>
      </c>
      <c r="D146" s="95" t="s">
        <v>12</v>
      </c>
      <c r="E146" s="95" t="s">
        <v>26</v>
      </c>
      <c r="F146" s="96">
        <v>1.83E-2</v>
      </c>
      <c r="G146" s="97" t="s">
        <v>43</v>
      </c>
      <c r="H146" s="18">
        <v>0.05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s="3" customFormat="1" x14ac:dyDescent="0.25">
      <c r="A147" s="4" t="s">
        <v>178</v>
      </c>
      <c r="B147" s="95"/>
      <c r="C147" s="95"/>
      <c r="D147" s="95"/>
      <c r="E147" s="95"/>
      <c r="F147" s="96"/>
      <c r="G147" s="97"/>
      <c r="H147" s="1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s="3" customFormat="1" ht="26.4" x14ac:dyDescent="0.25">
      <c r="A148" s="4" t="s">
        <v>179</v>
      </c>
      <c r="B148" s="95" t="s">
        <v>150</v>
      </c>
      <c r="C148" s="95" t="s">
        <v>41</v>
      </c>
      <c r="D148" s="95" t="s">
        <v>25</v>
      </c>
      <c r="E148" s="95" t="s">
        <v>26</v>
      </c>
      <c r="F148" s="96">
        <v>1.84E-2</v>
      </c>
      <c r="G148" s="97" t="s">
        <v>43</v>
      </c>
      <c r="H148" s="18">
        <v>0.05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s="3" customFormat="1" x14ac:dyDescent="0.25">
      <c r="A149" s="4" t="s">
        <v>180</v>
      </c>
      <c r="B149" s="95"/>
      <c r="C149" s="95"/>
      <c r="D149" s="95"/>
      <c r="E149" s="95"/>
      <c r="F149" s="96"/>
      <c r="G149" s="97"/>
      <c r="H149" s="1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s="3" customFormat="1" ht="26.4" x14ac:dyDescent="0.25">
      <c r="A150" s="4" t="s">
        <v>181</v>
      </c>
      <c r="B150" s="95" t="s">
        <v>150</v>
      </c>
      <c r="C150" s="95" t="s">
        <v>41</v>
      </c>
      <c r="D150" s="95" t="s">
        <v>25</v>
      </c>
      <c r="E150" s="95" t="s">
        <v>13</v>
      </c>
      <c r="F150" s="96">
        <v>2.1000000000000001E-2</v>
      </c>
      <c r="G150" s="97" t="s">
        <v>136</v>
      </c>
      <c r="H150" s="18">
        <v>0.05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s="3" customFormat="1" x14ac:dyDescent="0.25">
      <c r="A151" s="4" t="s">
        <v>182</v>
      </c>
      <c r="B151" s="95"/>
      <c r="C151" s="95"/>
      <c r="D151" s="95"/>
      <c r="E151" s="95"/>
      <c r="F151" s="96"/>
      <c r="G151" s="97"/>
      <c r="H151" s="1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s="3" customFormat="1" ht="26.4" x14ac:dyDescent="0.25">
      <c r="A152" s="4" t="s">
        <v>183</v>
      </c>
      <c r="B152" s="95" t="s">
        <v>150</v>
      </c>
      <c r="C152" s="95" t="s">
        <v>41</v>
      </c>
      <c r="D152" s="95" t="s">
        <v>78</v>
      </c>
      <c r="E152" s="95" t="s">
        <v>13</v>
      </c>
      <c r="F152" s="96">
        <v>2.1000000000000001E-2</v>
      </c>
      <c r="G152" s="97" t="s">
        <v>136</v>
      </c>
      <c r="H152" s="18">
        <v>0.05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s="3" customFormat="1" x14ac:dyDescent="0.25">
      <c r="A153" s="4" t="s">
        <v>184</v>
      </c>
      <c r="B153" s="95"/>
      <c r="C153" s="95"/>
      <c r="D153" s="95"/>
      <c r="E153" s="95"/>
      <c r="F153" s="96"/>
      <c r="G153" s="97"/>
      <c r="H153" s="1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s="3" customFormat="1" ht="26.4" x14ac:dyDescent="0.25">
      <c r="A154" s="4" t="s">
        <v>185</v>
      </c>
      <c r="B154" s="95" t="s">
        <v>150</v>
      </c>
      <c r="C154" s="95" t="s">
        <v>41</v>
      </c>
      <c r="D154" s="95" t="s">
        <v>12</v>
      </c>
      <c r="E154" s="95" t="s">
        <v>13</v>
      </c>
      <c r="F154" s="96">
        <v>2.1000000000000001E-2</v>
      </c>
      <c r="G154" s="97" t="s">
        <v>136</v>
      </c>
      <c r="H154" s="18">
        <v>0.05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s="3" customFormat="1" x14ac:dyDescent="0.25">
      <c r="A155" s="4" t="s">
        <v>186</v>
      </c>
      <c r="B155" s="95"/>
      <c r="C155" s="95"/>
      <c r="D155" s="95"/>
      <c r="E155" s="95"/>
      <c r="F155" s="96"/>
      <c r="G155" s="97"/>
      <c r="H155" s="1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s="3" customFormat="1" ht="26.4" x14ac:dyDescent="0.25">
      <c r="A156" s="4" t="s">
        <v>187</v>
      </c>
      <c r="B156" s="95" t="s">
        <v>150</v>
      </c>
      <c r="C156" s="95" t="s">
        <v>41</v>
      </c>
      <c r="D156" s="95" t="s">
        <v>25</v>
      </c>
      <c r="E156" s="95" t="s">
        <v>13</v>
      </c>
      <c r="F156" s="96">
        <v>2.1000000000000001E-2</v>
      </c>
      <c r="G156" s="97" t="s">
        <v>136</v>
      </c>
      <c r="H156" s="18">
        <v>0.05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s="3" customFormat="1" x14ac:dyDescent="0.25">
      <c r="A157" s="4" t="s">
        <v>188</v>
      </c>
      <c r="B157" s="95"/>
      <c r="C157" s="95"/>
      <c r="D157" s="95"/>
      <c r="E157" s="95"/>
      <c r="F157" s="96"/>
      <c r="G157" s="97"/>
      <c r="H157" s="1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s="3" customFormat="1" ht="26.4" x14ac:dyDescent="0.25">
      <c r="A158" s="4" t="s">
        <v>189</v>
      </c>
      <c r="B158" s="95" t="s">
        <v>150</v>
      </c>
      <c r="C158" s="95" t="s">
        <v>24</v>
      </c>
      <c r="D158" s="95" t="s">
        <v>78</v>
      </c>
      <c r="E158" s="95" t="s">
        <v>13</v>
      </c>
      <c r="F158" s="96">
        <v>1.12E-2</v>
      </c>
      <c r="G158" s="97" t="s">
        <v>17</v>
      </c>
      <c r="H158" s="18">
        <v>0.03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s="3" customFormat="1" x14ac:dyDescent="0.25">
      <c r="A159" s="4" t="s">
        <v>190</v>
      </c>
      <c r="B159" s="95"/>
      <c r="C159" s="95"/>
      <c r="D159" s="95"/>
      <c r="E159" s="95"/>
      <c r="F159" s="96"/>
      <c r="G159" s="97"/>
      <c r="H159" s="1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s="3" customFormat="1" ht="26.4" x14ac:dyDescent="0.25">
      <c r="A160" s="4" t="s">
        <v>191</v>
      </c>
      <c r="B160" s="95" t="s">
        <v>150</v>
      </c>
      <c r="C160" s="95" t="s">
        <v>24</v>
      </c>
      <c r="D160" s="95" t="s">
        <v>12</v>
      </c>
      <c r="E160" s="95" t="s">
        <v>13</v>
      </c>
      <c r="F160" s="96">
        <v>1.12E-2</v>
      </c>
      <c r="G160" s="97" t="s">
        <v>17</v>
      </c>
      <c r="H160" s="18">
        <v>0.03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s="3" customFormat="1" x14ac:dyDescent="0.25">
      <c r="A161" s="4" t="s">
        <v>192</v>
      </c>
      <c r="B161" s="95"/>
      <c r="C161" s="95"/>
      <c r="D161" s="95"/>
      <c r="E161" s="95"/>
      <c r="F161" s="96"/>
      <c r="G161" s="97"/>
      <c r="H161" s="1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s="3" customFormat="1" ht="26.4" x14ac:dyDescent="0.25">
      <c r="A162" s="4" t="s">
        <v>193</v>
      </c>
      <c r="B162" s="95" t="s">
        <v>150</v>
      </c>
      <c r="C162" s="95" t="s">
        <v>24</v>
      </c>
      <c r="D162" s="95" t="s">
        <v>25</v>
      </c>
      <c r="E162" s="95" t="s">
        <v>13</v>
      </c>
      <c r="F162" s="96">
        <v>1.1299999999999999E-2</v>
      </c>
      <c r="G162" s="97" t="s">
        <v>17</v>
      </c>
      <c r="H162" s="18">
        <v>0.03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s="3" customFormat="1" x14ac:dyDescent="0.25">
      <c r="A163" s="4" t="s">
        <v>194</v>
      </c>
      <c r="B163" s="95"/>
      <c r="C163" s="95"/>
      <c r="D163" s="95"/>
      <c r="E163" s="95"/>
      <c r="F163" s="96"/>
      <c r="G163" s="97"/>
      <c r="H163" s="1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s="3" customFormat="1" ht="79.8" customHeight="1" x14ac:dyDescent="0.25">
      <c r="A164" s="4" t="s">
        <v>195</v>
      </c>
      <c r="B164" s="87" t="s">
        <v>150</v>
      </c>
      <c r="C164" s="87" t="s">
        <v>41</v>
      </c>
      <c r="D164" s="87" t="s">
        <v>25</v>
      </c>
      <c r="E164" s="87" t="s">
        <v>13</v>
      </c>
      <c r="F164" s="88">
        <v>2.1000000000000001E-2</v>
      </c>
      <c r="G164" s="89" t="s">
        <v>43</v>
      </c>
      <c r="H164" s="18">
        <v>0.05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s="3" customFormat="1" x14ac:dyDescent="0.25">
      <c r="A165" s="4" t="s">
        <v>196</v>
      </c>
      <c r="B165" s="87"/>
      <c r="C165" s="87"/>
      <c r="D165" s="87"/>
      <c r="E165" s="87"/>
      <c r="F165" s="88"/>
      <c r="G165" s="89"/>
      <c r="H165" s="1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s="3" customFormat="1" ht="26.4" x14ac:dyDescent="0.25">
      <c r="A166" s="4" t="s">
        <v>197</v>
      </c>
      <c r="B166" s="95" t="s">
        <v>150</v>
      </c>
      <c r="C166" s="95" t="s">
        <v>41</v>
      </c>
      <c r="D166" s="95" t="s">
        <v>78</v>
      </c>
      <c r="E166" s="95" t="s">
        <v>26</v>
      </c>
      <c r="F166" s="96">
        <v>2.1600000000000001E-2</v>
      </c>
      <c r="G166" s="97" t="s">
        <v>43</v>
      </c>
      <c r="H166" s="18">
        <v>0.05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s="3" customFormat="1" x14ac:dyDescent="0.25">
      <c r="A167" s="4" t="s">
        <v>198</v>
      </c>
      <c r="B167" s="95"/>
      <c r="C167" s="95"/>
      <c r="D167" s="95"/>
      <c r="E167" s="95"/>
      <c r="F167" s="96"/>
      <c r="G167" s="97"/>
      <c r="H167" s="1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s="3" customFormat="1" ht="26.4" x14ac:dyDescent="0.25">
      <c r="A168" s="4" t="s">
        <v>199</v>
      </c>
      <c r="B168" s="95" t="s">
        <v>150</v>
      </c>
      <c r="C168" s="95" t="s">
        <v>41</v>
      </c>
      <c r="D168" s="95" t="s">
        <v>78</v>
      </c>
      <c r="E168" s="95" t="s">
        <v>35</v>
      </c>
      <c r="F168" s="96">
        <v>2.29E-2</v>
      </c>
      <c r="G168" s="97" t="s">
        <v>43</v>
      </c>
      <c r="H168" s="18">
        <v>0.05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s="3" customFormat="1" x14ac:dyDescent="0.25">
      <c r="A169" s="4" t="s">
        <v>200</v>
      </c>
      <c r="B169" s="95"/>
      <c r="C169" s="95"/>
      <c r="D169" s="95"/>
      <c r="E169" s="95"/>
      <c r="F169" s="96"/>
      <c r="G169" s="97"/>
      <c r="H169" s="1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s="3" customFormat="1" ht="26.4" x14ac:dyDescent="0.25">
      <c r="A170" s="4" t="s">
        <v>201</v>
      </c>
      <c r="B170" s="95" t="s">
        <v>150</v>
      </c>
      <c r="C170" s="95" t="s">
        <v>11</v>
      </c>
      <c r="D170" s="95" t="s">
        <v>78</v>
      </c>
      <c r="E170" s="95" t="s">
        <v>26</v>
      </c>
      <c r="F170" s="96">
        <v>1.54E-2</v>
      </c>
      <c r="G170" s="97" t="s">
        <v>14</v>
      </c>
      <c r="H170" s="18">
        <v>0.05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s="3" customFormat="1" x14ac:dyDescent="0.25">
      <c r="A171" s="4" t="s">
        <v>202</v>
      </c>
      <c r="B171" s="95"/>
      <c r="C171" s="95"/>
      <c r="D171" s="95"/>
      <c r="E171" s="95"/>
      <c r="F171" s="96"/>
      <c r="G171" s="97"/>
      <c r="H171" s="1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s="3" customFormat="1" ht="26.4" x14ac:dyDescent="0.25">
      <c r="A172" s="4" t="s">
        <v>203</v>
      </c>
      <c r="B172" s="95" t="s">
        <v>150</v>
      </c>
      <c r="C172" s="95" t="s">
        <v>11</v>
      </c>
      <c r="D172" s="95" t="s">
        <v>25</v>
      </c>
      <c r="E172" s="95" t="s">
        <v>26</v>
      </c>
      <c r="F172" s="96">
        <v>1.54E-2</v>
      </c>
      <c r="G172" s="97" t="s">
        <v>14</v>
      </c>
      <c r="H172" s="18">
        <v>0.05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s="3" customFormat="1" x14ac:dyDescent="0.25">
      <c r="A173" s="4" t="s">
        <v>204</v>
      </c>
      <c r="B173" s="95"/>
      <c r="C173" s="95"/>
      <c r="D173" s="95"/>
      <c r="E173" s="95"/>
      <c r="F173" s="96"/>
      <c r="G173" s="97"/>
      <c r="H173" s="1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s="3" customFormat="1" x14ac:dyDescent="0.25">
      <c r="A174" s="4" t="s">
        <v>205</v>
      </c>
      <c r="B174" s="95" t="s">
        <v>150</v>
      </c>
      <c r="C174" s="95" t="s">
        <v>41</v>
      </c>
      <c r="D174" s="95" t="s">
        <v>25</v>
      </c>
      <c r="E174" s="95" t="s">
        <v>26</v>
      </c>
      <c r="F174" s="96">
        <v>1.8200000000000001E-2</v>
      </c>
      <c r="G174" s="97" t="s">
        <v>14</v>
      </c>
      <c r="H174" s="18">
        <v>0.05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s="3" customFormat="1" x14ac:dyDescent="0.25">
      <c r="A175" s="4" t="s">
        <v>206</v>
      </c>
      <c r="B175" s="95"/>
      <c r="C175" s="95"/>
      <c r="D175" s="95"/>
      <c r="E175" s="95"/>
      <c r="F175" s="96"/>
      <c r="G175" s="97"/>
      <c r="H175" s="1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s="3" customFormat="1" ht="26.4" x14ac:dyDescent="0.25">
      <c r="A176" s="4" t="s">
        <v>207</v>
      </c>
      <c r="B176" s="95" t="s">
        <v>150</v>
      </c>
      <c r="C176" s="95" t="s">
        <v>41</v>
      </c>
      <c r="D176" s="95" t="s">
        <v>25</v>
      </c>
      <c r="E176" s="95" t="s">
        <v>26</v>
      </c>
      <c r="F176" s="96">
        <v>1.83E-2</v>
      </c>
      <c r="G176" s="97" t="s">
        <v>43</v>
      </c>
      <c r="H176" s="18">
        <v>0.05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s="3" customFormat="1" x14ac:dyDescent="0.25">
      <c r="A177" s="4" t="s">
        <v>208</v>
      </c>
      <c r="B177" s="95"/>
      <c r="C177" s="95"/>
      <c r="D177" s="95"/>
      <c r="E177" s="95"/>
      <c r="F177" s="96"/>
      <c r="G177" s="97"/>
      <c r="H177" s="1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s="3" customFormat="1" ht="26.4" x14ac:dyDescent="0.25">
      <c r="A178" s="4" t="s">
        <v>209</v>
      </c>
      <c r="B178" s="95" t="s">
        <v>150</v>
      </c>
      <c r="C178" s="95" t="s">
        <v>41</v>
      </c>
      <c r="D178" s="95" t="s">
        <v>78</v>
      </c>
      <c r="E178" s="95" t="s">
        <v>26</v>
      </c>
      <c r="F178" s="96">
        <v>1.83E-2</v>
      </c>
      <c r="G178" s="97" t="s">
        <v>43</v>
      </c>
      <c r="H178" s="18">
        <v>0.05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s="3" customFormat="1" x14ac:dyDescent="0.25">
      <c r="A179" s="4" t="s">
        <v>210</v>
      </c>
      <c r="B179" s="95"/>
      <c r="C179" s="95"/>
      <c r="D179" s="95"/>
      <c r="E179" s="95"/>
      <c r="F179" s="96"/>
      <c r="G179" s="97"/>
      <c r="H179" s="1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s="3" customFormat="1" x14ac:dyDescent="0.25">
      <c r="A180" s="4" t="s">
        <v>211</v>
      </c>
      <c r="B180" s="95" t="s">
        <v>150</v>
      </c>
      <c r="C180" s="95" t="s">
        <v>41</v>
      </c>
      <c r="D180" s="95" t="s">
        <v>25</v>
      </c>
      <c r="E180" s="95" t="s">
        <v>13</v>
      </c>
      <c r="F180" s="96">
        <v>1.9800000000000002E-2</v>
      </c>
      <c r="G180" s="97" t="s">
        <v>43</v>
      </c>
      <c r="H180" s="18">
        <v>0.05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s="3" customFormat="1" x14ac:dyDescent="0.25">
      <c r="A181" s="4" t="s">
        <v>212</v>
      </c>
      <c r="B181" s="95"/>
      <c r="C181" s="95"/>
      <c r="D181" s="95"/>
      <c r="E181" s="95"/>
      <c r="F181" s="96"/>
      <c r="G181" s="97"/>
      <c r="H181" s="1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s="3" customFormat="1" ht="26.4" x14ac:dyDescent="0.25">
      <c r="A182" s="4" t="s">
        <v>213</v>
      </c>
      <c r="B182" s="95" t="s">
        <v>150</v>
      </c>
      <c r="C182" s="95" t="s">
        <v>41</v>
      </c>
      <c r="D182" s="95" t="s">
        <v>78</v>
      </c>
      <c r="E182" s="95" t="s">
        <v>13</v>
      </c>
      <c r="F182" s="96">
        <v>1.9599999999999999E-2</v>
      </c>
      <c r="G182" s="97" t="s">
        <v>43</v>
      </c>
      <c r="H182" s="18">
        <v>0.05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s="3" customFormat="1" x14ac:dyDescent="0.25">
      <c r="A183" s="4" t="s">
        <v>214</v>
      </c>
      <c r="B183" s="95"/>
      <c r="C183" s="95"/>
      <c r="D183" s="95"/>
      <c r="E183" s="95"/>
      <c r="F183" s="96"/>
      <c r="G183" s="97"/>
      <c r="H183" s="1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s="3" customFormat="1" ht="26.4" x14ac:dyDescent="0.25">
      <c r="A184" s="4" t="s">
        <v>215</v>
      </c>
      <c r="B184" s="95" t="s">
        <v>150</v>
      </c>
      <c r="C184" s="95" t="s">
        <v>41</v>
      </c>
      <c r="D184" s="95" t="s">
        <v>12</v>
      </c>
      <c r="E184" s="95" t="s">
        <v>13</v>
      </c>
      <c r="F184" s="96">
        <v>1.95E-2</v>
      </c>
      <c r="G184" s="97" t="s">
        <v>43</v>
      </c>
      <c r="H184" s="18">
        <v>0.05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s="3" customFormat="1" x14ac:dyDescent="0.25">
      <c r="A185" s="4" t="s">
        <v>216</v>
      </c>
      <c r="B185" s="95"/>
      <c r="C185" s="95"/>
      <c r="D185" s="95"/>
      <c r="E185" s="95"/>
      <c r="F185" s="96"/>
      <c r="G185" s="97"/>
      <c r="H185" s="1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s="3" customFormat="1" ht="26.4" x14ac:dyDescent="0.25">
      <c r="A186" s="4" t="s">
        <v>217</v>
      </c>
      <c r="B186" s="95" t="s">
        <v>150</v>
      </c>
      <c r="C186" s="95" t="s">
        <v>24</v>
      </c>
      <c r="D186" s="95" t="s">
        <v>78</v>
      </c>
      <c r="E186" s="95" t="s">
        <v>26</v>
      </c>
      <c r="F186" s="96">
        <v>1.35E-2</v>
      </c>
      <c r="G186" s="97" t="s">
        <v>20</v>
      </c>
      <c r="H186" s="18">
        <v>0.05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s="3" customFormat="1" x14ac:dyDescent="0.25">
      <c r="A187" s="4" t="s">
        <v>218</v>
      </c>
      <c r="B187" s="95"/>
      <c r="C187" s="95"/>
      <c r="D187" s="95"/>
      <c r="E187" s="95"/>
      <c r="F187" s="96"/>
      <c r="G187" s="97"/>
      <c r="H187" s="1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s="3" customFormat="1" ht="26.4" x14ac:dyDescent="0.25">
      <c r="A188" s="4" t="s">
        <v>219</v>
      </c>
      <c r="B188" s="95" t="s">
        <v>150</v>
      </c>
      <c r="C188" s="95" t="s">
        <v>24</v>
      </c>
      <c r="D188" s="95" t="s">
        <v>25</v>
      </c>
      <c r="E188" s="95" t="s">
        <v>26</v>
      </c>
      <c r="F188" s="96">
        <v>1.35E-2</v>
      </c>
      <c r="G188" s="97" t="s">
        <v>20</v>
      </c>
      <c r="H188" s="18">
        <v>0.05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s="3" customFormat="1" x14ac:dyDescent="0.25">
      <c r="A189" s="4" t="s">
        <v>220</v>
      </c>
      <c r="B189" s="95"/>
      <c r="C189" s="95"/>
      <c r="D189" s="95"/>
      <c r="E189" s="95"/>
      <c r="F189" s="96"/>
      <c r="G189" s="97"/>
      <c r="H189" s="1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s="3" customFormat="1" ht="26.4" x14ac:dyDescent="0.25">
      <c r="A190" s="4" t="s">
        <v>221</v>
      </c>
      <c r="B190" s="95" t="s">
        <v>150</v>
      </c>
      <c r="C190" s="95" t="s">
        <v>24</v>
      </c>
      <c r="D190" s="95" t="s">
        <v>78</v>
      </c>
      <c r="E190" s="95" t="s">
        <v>26</v>
      </c>
      <c r="F190" s="96">
        <v>1.34E-2</v>
      </c>
      <c r="G190" s="97" t="s">
        <v>20</v>
      </c>
      <c r="H190" s="18">
        <v>0.05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s="3" customFormat="1" x14ac:dyDescent="0.25">
      <c r="A191" s="4" t="s">
        <v>222</v>
      </c>
      <c r="B191" s="95"/>
      <c r="C191" s="95"/>
      <c r="D191" s="95"/>
      <c r="E191" s="95"/>
      <c r="F191" s="96"/>
      <c r="G191" s="97"/>
      <c r="H191" s="1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s="3" customFormat="1" ht="26.4" x14ac:dyDescent="0.25">
      <c r="A192" s="4" t="s">
        <v>223</v>
      </c>
      <c r="B192" s="95" t="s">
        <v>150</v>
      </c>
      <c r="C192" s="95" t="s">
        <v>24</v>
      </c>
      <c r="D192" s="95" t="s">
        <v>12</v>
      </c>
      <c r="E192" s="95" t="s">
        <v>26</v>
      </c>
      <c r="F192" s="96">
        <v>1.34E-2</v>
      </c>
      <c r="G192" s="97" t="s">
        <v>20</v>
      </c>
      <c r="H192" s="18">
        <v>0.05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s="3" customFormat="1" x14ac:dyDescent="0.25">
      <c r="A193" s="4" t="s">
        <v>224</v>
      </c>
      <c r="B193" s="95"/>
      <c r="C193" s="95"/>
      <c r="D193" s="95"/>
      <c r="E193" s="95"/>
      <c r="F193" s="96"/>
      <c r="G193" s="97"/>
      <c r="H193" s="1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s="3" customFormat="1" ht="26.4" x14ac:dyDescent="0.25">
      <c r="A194" s="4" t="s">
        <v>225</v>
      </c>
      <c r="B194" s="95" t="s">
        <v>150</v>
      </c>
      <c r="C194" s="95" t="s">
        <v>24</v>
      </c>
      <c r="D194" s="95" t="s">
        <v>25</v>
      </c>
      <c r="E194" s="95" t="s">
        <v>26</v>
      </c>
      <c r="F194" s="96">
        <v>1.34E-2</v>
      </c>
      <c r="G194" s="97" t="s">
        <v>20</v>
      </c>
      <c r="H194" s="18">
        <v>0.05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s="3" customFormat="1" x14ac:dyDescent="0.25">
      <c r="A195" s="4" t="s">
        <v>226</v>
      </c>
      <c r="B195" s="95"/>
      <c r="C195" s="95"/>
      <c r="D195" s="95"/>
      <c r="E195" s="95"/>
      <c r="F195" s="96"/>
      <c r="G195" s="97"/>
      <c r="H195" s="1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s="3" customFormat="1" ht="26.4" x14ac:dyDescent="0.25">
      <c r="A196" s="4" t="s">
        <v>227</v>
      </c>
      <c r="B196" s="95" t="s">
        <v>229</v>
      </c>
      <c r="C196" s="95" t="s">
        <v>11</v>
      </c>
      <c r="D196" s="95" t="s">
        <v>25</v>
      </c>
      <c r="E196" s="95" t="s">
        <v>13</v>
      </c>
      <c r="F196" s="96">
        <v>1.6199999999999999E-2</v>
      </c>
      <c r="G196" s="97" t="s">
        <v>17</v>
      </c>
      <c r="H196" s="18">
        <v>0.05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s="3" customFormat="1" x14ac:dyDescent="0.25">
      <c r="A197" s="4" t="s">
        <v>228</v>
      </c>
      <c r="B197" s="95"/>
      <c r="C197" s="95"/>
      <c r="D197" s="95"/>
      <c r="E197" s="95"/>
      <c r="F197" s="96"/>
      <c r="G197" s="97"/>
      <c r="H197" s="1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s="3" customFormat="1" ht="39.6" x14ac:dyDescent="0.25">
      <c r="A198" s="4" t="s">
        <v>230</v>
      </c>
      <c r="B198" s="95" t="s">
        <v>229</v>
      </c>
      <c r="C198" s="95" t="s">
        <v>41</v>
      </c>
      <c r="D198" s="95" t="s">
        <v>25</v>
      </c>
      <c r="E198" s="95" t="s">
        <v>13</v>
      </c>
      <c r="F198" s="96">
        <v>2.4799999999999999E-2</v>
      </c>
      <c r="G198" s="97" t="s">
        <v>43</v>
      </c>
      <c r="H198" s="18">
        <v>0.05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s="3" customFormat="1" x14ac:dyDescent="0.25">
      <c r="A199" s="4" t="s">
        <v>231</v>
      </c>
      <c r="B199" s="95"/>
      <c r="C199" s="95"/>
      <c r="D199" s="95"/>
      <c r="E199" s="95"/>
      <c r="F199" s="96"/>
      <c r="G199" s="97"/>
      <c r="H199" s="1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s="3" customFormat="1" ht="39.6" x14ac:dyDescent="0.25">
      <c r="A200" s="4" t="s">
        <v>232</v>
      </c>
      <c r="B200" s="95" t="s">
        <v>229</v>
      </c>
      <c r="C200" s="95" t="s">
        <v>41</v>
      </c>
      <c r="D200" s="95" t="s">
        <v>12</v>
      </c>
      <c r="E200" s="95" t="s">
        <v>13</v>
      </c>
      <c r="F200" s="96">
        <v>2.4799999999999999E-2</v>
      </c>
      <c r="G200" s="97" t="s">
        <v>43</v>
      </c>
      <c r="H200" s="18">
        <v>0.05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s="3" customFormat="1" x14ac:dyDescent="0.25">
      <c r="A201" s="4" t="s">
        <v>233</v>
      </c>
      <c r="B201" s="95"/>
      <c r="C201" s="95"/>
      <c r="D201" s="95"/>
      <c r="E201" s="95"/>
      <c r="F201" s="96"/>
      <c r="G201" s="97"/>
      <c r="H201" s="1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s="3" customFormat="1" ht="26.4" x14ac:dyDescent="0.25">
      <c r="A202" s="4" t="s">
        <v>234</v>
      </c>
      <c r="B202" s="95" t="s">
        <v>229</v>
      </c>
      <c r="C202" s="95" t="s">
        <v>41</v>
      </c>
      <c r="D202" s="95" t="s">
        <v>12</v>
      </c>
      <c r="E202" s="95" t="s">
        <v>13</v>
      </c>
      <c r="F202" s="96">
        <v>1.9800000000000002E-2</v>
      </c>
      <c r="G202" s="97" t="s">
        <v>43</v>
      </c>
      <c r="H202" s="18">
        <v>0.05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s="3" customFormat="1" x14ac:dyDescent="0.25">
      <c r="A203" s="4" t="s">
        <v>235</v>
      </c>
      <c r="B203" s="95"/>
      <c r="C203" s="95"/>
      <c r="D203" s="95"/>
      <c r="E203" s="95"/>
      <c r="F203" s="96"/>
      <c r="G203" s="97"/>
      <c r="H203" s="1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s="3" customFormat="1" ht="26.4" x14ac:dyDescent="0.25">
      <c r="A204" s="4" t="s">
        <v>236</v>
      </c>
      <c r="B204" s="87" t="s">
        <v>229</v>
      </c>
      <c r="C204" s="87" t="s">
        <v>41</v>
      </c>
      <c r="D204" s="87" t="s">
        <v>25</v>
      </c>
      <c r="E204" s="87" t="s">
        <v>13</v>
      </c>
      <c r="F204" s="88">
        <v>1.9699999999999999E-2</v>
      </c>
      <c r="G204" s="89" t="s">
        <v>14</v>
      </c>
      <c r="H204" s="18">
        <v>0.05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s="3" customFormat="1" x14ac:dyDescent="0.25">
      <c r="A205" s="4" t="s">
        <v>237</v>
      </c>
      <c r="B205" s="87"/>
      <c r="C205" s="87"/>
      <c r="D205" s="87"/>
      <c r="E205" s="87"/>
      <c r="F205" s="88"/>
      <c r="G205" s="89"/>
      <c r="H205" s="1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</sheetData>
  <sheetProtection algorithmName="SHA-512" hashValue="cExtUMjPoW4v/XlNlK82ScGkuerE86rcEhmHz9PuRJTC7kpasm9jWrQjYrV7ECL+LNXWLxVV+lhqYjZNPqHVqQ==" saltValue="YUZVG4vZGMeXlL9MPkaIMQ==" spinCount="100000" sheet="1" objects="1" scenarios="1"/>
  <mergeCells count="610">
    <mergeCell ref="B200:B201"/>
    <mergeCell ref="C200:C201"/>
    <mergeCell ref="D200:D201"/>
    <mergeCell ref="E200:E201"/>
    <mergeCell ref="F200:F201"/>
    <mergeCell ref="G200:G201"/>
    <mergeCell ref="B198:B199"/>
    <mergeCell ref="C198:C199"/>
    <mergeCell ref="D198:D199"/>
    <mergeCell ref="E198:E199"/>
    <mergeCell ref="F198:F199"/>
    <mergeCell ref="G198:G199"/>
    <mergeCell ref="B204:B205"/>
    <mergeCell ref="C204:C205"/>
    <mergeCell ref="D204:D205"/>
    <mergeCell ref="E204:E205"/>
    <mergeCell ref="F204:F205"/>
    <mergeCell ref="G204:G205"/>
    <mergeCell ref="B202:B203"/>
    <mergeCell ref="C202:C203"/>
    <mergeCell ref="D202:D203"/>
    <mergeCell ref="E202:E203"/>
    <mergeCell ref="F202:F203"/>
    <mergeCell ref="G202:G203"/>
    <mergeCell ref="B196:B197"/>
    <mergeCell ref="C196:C197"/>
    <mergeCell ref="D196:D197"/>
    <mergeCell ref="E196:E197"/>
    <mergeCell ref="F196:F197"/>
    <mergeCell ref="G196:G197"/>
    <mergeCell ref="B194:B195"/>
    <mergeCell ref="C194:C195"/>
    <mergeCell ref="D194:D195"/>
    <mergeCell ref="E194:E195"/>
    <mergeCell ref="F194:F195"/>
    <mergeCell ref="G194:G195"/>
    <mergeCell ref="B192:B193"/>
    <mergeCell ref="C192:C193"/>
    <mergeCell ref="D192:D193"/>
    <mergeCell ref="E192:E193"/>
    <mergeCell ref="F192:F193"/>
    <mergeCell ref="G192:G193"/>
    <mergeCell ref="B190:B191"/>
    <mergeCell ref="C190:C191"/>
    <mergeCell ref="D190:D191"/>
    <mergeCell ref="E190:E191"/>
    <mergeCell ref="F190:F191"/>
    <mergeCell ref="G190:G191"/>
    <mergeCell ref="B188:B189"/>
    <mergeCell ref="C188:C189"/>
    <mergeCell ref="D188:D189"/>
    <mergeCell ref="E188:E189"/>
    <mergeCell ref="F188:F189"/>
    <mergeCell ref="G188:G189"/>
    <mergeCell ref="B186:B187"/>
    <mergeCell ref="C186:C187"/>
    <mergeCell ref="D186:D187"/>
    <mergeCell ref="E186:E187"/>
    <mergeCell ref="F186:F187"/>
    <mergeCell ref="G186:G187"/>
    <mergeCell ref="B184:B185"/>
    <mergeCell ref="C184:C185"/>
    <mergeCell ref="D184:D185"/>
    <mergeCell ref="E184:E185"/>
    <mergeCell ref="F184:F185"/>
    <mergeCell ref="G184:G185"/>
    <mergeCell ref="B182:B183"/>
    <mergeCell ref="C182:C183"/>
    <mergeCell ref="D182:D183"/>
    <mergeCell ref="E182:E183"/>
    <mergeCell ref="F182:F183"/>
    <mergeCell ref="G182:G183"/>
    <mergeCell ref="B180:B181"/>
    <mergeCell ref="C180:C181"/>
    <mergeCell ref="D180:D181"/>
    <mergeCell ref="E180:E181"/>
    <mergeCell ref="F180:F181"/>
    <mergeCell ref="G180:G181"/>
    <mergeCell ref="B178:B179"/>
    <mergeCell ref="C178:C179"/>
    <mergeCell ref="D178:D179"/>
    <mergeCell ref="E178:E179"/>
    <mergeCell ref="F178:F179"/>
    <mergeCell ref="G178:G179"/>
    <mergeCell ref="B176:B177"/>
    <mergeCell ref="C176:C177"/>
    <mergeCell ref="D176:D177"/>
    <mergeCell ref="E176:E177"/>
    <mergeCell ref="F176:F177"/>
    <mergeCell ref="G176:G177"/>
    <mergeCell ref="B174:B175"/>
    <mergeCell ref="C174:C175"/>
    <mergeCell ref="D174:D175"/>
    <mergeCell ref="E174:E175"/>
    <mergeCell ref="F174:F175"/>
    <mergeCell ref="G174:G175"/>
    <mergeCell ref="B172:B173"/>
    <mergeCell ref="C172:C173"/>
    <mergeCell ref="D172:D173"/>
    <mergeCell ref="E172:E173"/>
    <mergeCell ref="F172:F173"/>
    <mergeCell ref="G172:G173"/>
    <mergeCell ref="B170:B171"/>
    <mergeCell ref="C170:C171"/>
    <mergeCell ref="D170:D171"/>
    <mergeCell ref="E170:E171"/>
    <mergeCell ref="F170:F171"/>
    <mergeCell ref="G170:G171"/>
    <mergeCell ref="B168:B169"/>
    <mergeCell ref="C168:C169"/>
    <mergeCell ref="D168:D169"/>
    <mergeCell ref="E168:E169"/>
    <mergeCell ref="F168:F169"/>
    <mergeCell ref="G168:G169"/>
    <mergeCell ref="B166:B167"/>
    <mergeCell ref="C166:C167"/>
    <mergeCell ref="D166:D167"/>
    <mergeCell ref="E166:E167"/>
    <mergeCell ref="F166:F167"/>
    <mergeCell ref="G166:G167"/>
    <mergeCell ref="B164:B165"/>
    <mergeCell ref="C164:C165"/>
    <mergeCell ref="D164:D165"/>
    <mergeCell ref="E164:E165"/>
    <mergeCell ref="F164:F165"/>
    <mergeCell ref="G164:G165"/>
    <mergeCell ref="B162:B163"/>
    <mergeCell ref="C162:C163"/>
    <mergeCell ref="D162:D163"/>
    <mergeCell ref="E162:E163"/>
    <mergeCell ref="F162:F163"/>
    <mergeCell ref="G162:G163"/>
    <mergeCell ref="B160:B161"/>
    <mergeCell ref="C160:C161"/>
    <mergeCell ref="D160:D161"/>
    <mergeCell ref="E160:E161"/>
    <mergeCell ref="F160:F161"/>
    <mergeCell ref="G160:G161"/>
    <mergeCell ref="B158:B159"/>
    <mergeCell ref="C158:C159"/>
    <mergeCell ref="D158:D159"/>
    <mergeCell ref="E158:E159"/>
    <mergeCell ref="F158:F159"/>
    <mergeCell ref="G158:G159"/>
    <mergeCell ref="B156:B157"/>
    <mergeCell ref="C156:C157"/>
    <mergeCell ref="D156:D157"/>
    <mergeCell ref="E156:E157"/>
    <mergeCell ref="F156:F157"/>
    <mergeCell ref="G156:G157"/>
    <mergeCell ref="B154:B155"/>
    <mergeCell ref="C154:C155"/>
    <mergeCell ref="D154:D155"/>
    <mergeCell ref="E154:E155"/>
    <mergeCell ref="F154:F155"/>
    <mergeCell ref="G154:G155"/>
    <mergeCell ref="B152:B153"/>
    <mergeCell ref="C152:C153"/>
    <mergeCell ref="D152:D153"/>
    <mergeCell ref="E152:E153"/>
    <mergeCell ref="F152:F153"/>
    <mergeCell ref="G152:G153"/>
    <mergeCell ref="B150:B151"/>
    <mergeCell ref="C150:C151"/>
    <mergeCell ref="D150:D151"/>
    <mergeCell ref="E150:E151"/>
    <mergeCell ref="F150:F151"/>
    <mergeCell ref="G150:G151"/>
    <mergeCell ref="B148:B149"/>
    <mergeCell ref="C148:C149"/>
    <mergeCell ref="D148:D149"/>
    <mergeCell ref="E148:E149"/>
    <mergeCell ref="F148:F149"/>
    <mergeCell ref="G148:G149"/>
    <mergeCell ref="B146:B147"/>
    <mergeCell ref="C146:C147"/>
    <mergeCell ref="D146:D147"/>
    <mergeCell ref="E146:E147"/>
    <mergeCell ref="F146:F147"/>
    <mergeCell ref="G146:G147"/>
    <mergeCell ref="B144:B145"/>
    <mergeCell ref="C144:C145"/>
    <mergeCell ref="D144:D145"/>
    <mergeCell ref="E144:E145"/>
    <mergeCell ref="F144:F145"/>
    <mergeCell ref="G144:G145"/>
    <mergeCell ref="B142:B143"/>
    <mergeCell ref="C142:C143"/>
    <mergeCell ref="D142:D143"/>
    <mergeCell ref="E142:E143"/>
    <mergeCell ref="F142:F143"/>
    <mergeCell ref="G142:G143"/>
    <mergeCell ref="B140:B141"/>
    <mergeCell ref="C140:C141"/>
    <mergeCell ref="D140:D141"/>
    <mergeCell ref="E140:E141"/>
    <mergeCell ref="F140:F141"/>
    <mergeCell ref="G140:G141"/>
    <mergeCell ref="B138:B139"/>
    <mergeCell ref="C138:C139"/>
    <mergeCell ref="D138:D139"/>
    <mergeCell ref="E138:E139"/>
    <mergeCell ref="F138:F139"/>
    <mergeCell ref="G138:G139"/>
    <mergeCell ref="B136:B137"/>
    <mergeCell ref="C136:C137"/>
    <mergeCell ref="D136:D137"/>
    <mergeCell ref="E136:E137"/>
    <mergeCell ref="F136:F137"/>
    <mergeCell ref="G136:G137"/>
    <mergeCell ref="B134:B135"/>
    <mergeCell ref="C134:C135"/>
    <mergeCell ref="D134:D135"/>
    <mergeCell ref="E134:E135"/>
    <mergeCell ref="F134:F135"/>
    <mergeCell ref="G134:G135"/>
    <mergeCell ref="B132:B133"/>
    <mergeCell ref="C132:C133"/>
    <mergeCell ref="D132:D133"/>
    <mergeCell ref="E132:E133"/>
    <mergeCell ref="F132:F133"/>
    <mergeCell ref="G132:G133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F128:F129"/>
    <mergeCell ref="G128:G129"/>
    <mergeCell ref="B126:B127"/>
    <mergeCell ref="C126:C127"/>
    <mergeCell ref="D126:D127"/>
    <mergeCell ref="E126:E127"/>
    <mergeCell ref="F126:F127"/>
    <mergeCell ref="G126:G127"/>
    <mergeCell ref="B124:B125"/>
    <mergeCell ref="C124:C125"/>
    <mergeCell ref="D124:D125"/>
    <mergeCell ref="E124:E125"/>
    <mergeCell ref="F124:F125"/>
    <mergeCell ref="G124:G125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B118:B119"/>
    <mergeCell ref="C118:C119"/>
    <mergeCell ref="D118:D119"/>
    <mergeCell ref="E118:E119"/>
    <mergeCell ref="F118:F119"/>
    <mergeCell ref="G118:G119"/>
    <mergeCell ref="B116:B117"/>
    <mergeCell ref="C116:C117"/>
    <mergeCell ref="D116:D117"/>
    <mergeCell ref="E116:E117"/>
    <mergeCell ref="F116:F117"/>
    <mergeCell ref="G116:G117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F112:F113"/>
    <mergeCell ref="G112:G113"/>
    <mergeCell ref="B110:B111"/>
    <mergeCell ref="C110:C111"/>
    <mergeCell ref="D110:D111"/>
    <mergeCell ref="E110:E111"/>
    <mergeCell ref="F110:F111"/>
    <mergeCell ref="G110:G111"/>
    <mergeCell ref="B108:B109"/>
    <mergeCell ref="C108:C109"/>
    <mergeCell ref="D108:D109"/>
    <mergeCell ref="E108:E109"/>
    <mergeCell ref="F108:F109"/>
    <mergeCell ref="G108:G109"/>
    <mergeCell ref="B106:B107"/>
    <mergeCell ref="C106:C107"/>
    <mergeCell ref="D106:D107"/>
    <mergeCell ref="E106:E107"/>
    <mergeCell ref="F106:F107"/>
    <mergeCell ref="G106:G107"/>
    <mergeCell ref="B104:B105"/>
    <mergeCell ref="C104:C105"/>
    <mergeCell ref="D104:D105"/>
    <mergeCell ref="E104:E105"/>
    <mergeCell ref="F104:F105"/>
    <mergeCell ref="G104:G105"/>
    <mergeCell ref="B102:B103"/>
    <mergeCell ref="C102:C103"/>
    <mergeCell ref="D102:D103"/>
    <mergeCell ref="E102:E103"/>
    <mergeCell ref="F102:F103"/>
    <mergeCell ref="G102:G103"/>
    <mergeCell ref="B100:B101"/>
    <mergeCell ref="C100:C101"/>
    <mergeCell ref="D100:D101"/>
    <mergeCell ref="E100:E101"/>
    <mergeCell ref="F100:F101"/>
    <mergeCell ref="G100:G101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F96:F97"/>
    <mergeCell ref="G96:G97"/>
    <mergeCell ref="B94:B95"/>
    <mergeCell ref="C94:C95"/>
    <mergeCell ref="D94:D95"/>
    <mergeCell ref="E94:E95"/>
    <mergeCell ref="F94:F95"/>
    <mergeCell ref="G94:G95"/>
    <mergeCell ref="B92:B93"/>
    <mergeCell ref="C92:C93"/>
    <mergeCell ref="D92:D93"/>
    <mergeCell ref="E92:E93"/>
    <mergeCell ref="F92:F93"/>
    <mergeCell ref="G92:G93"/>
    <mergeCell ref="B90:B91"/>
    <mergeCell ref="C90:C91"/>
    <mergeCell ref="D90:D91"/>
    <mergeCell ref="E90:E91"/>
    <mergeCell ref="F90:F91"/>
    <mergeCell ref="G90:G91"/>
    <mergeCell ref="B88:B89"/>
    <mergeCell ref="C88:C89"/>
    <mergeCell ref="D88:D89"/>
    <mergeCell ref="E88:E89"/>
    <mergeCell ref="F88:F89"/>
    <mergeCell ref="G88:G89"/>
    <mergeCell ref="B86:B87"/>
    <mergeCell ref="C86:C87"/>
    <mergeCell ref="D86:D87"/>
    <mergeCell ref="E86:E87"/>
    <mergeCell ref="F86:F87"/>
    <mergeCell ref="G86:G87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G8:G9"/>
    <mergeCell ref="A1:A2"/>
    <mergeCell ref="B6:B7"/>
    <mergeCell ref="C6:C7"/>
    <mergeCell ref="D6:D7"/>
    <mergeCell ref="E6:E7"/>
    <mergeCell ref="F6:F7"/>
    <mergeCell ref="G6:G7"/>
    <mergeCell ref="H4:H5"/>
    <mergeCell ref="B4:B5"/>
    <mergeCell ref="C4:C5"/>
    <mergeCell ref="D4:D5"/>
    <mergeCell ref="E4:E5"/>
    <mergeCell ref="F4:F5"/>
    <mergeCell ref="G4:G5"/>
    <mergeCell ref="B1:B3"/>
    <mergeCell ref="C2:E2"/>
  </mergeCells>
  <hyperlinks>
    <hyperlink ref="A6" r:id="rId1" display="https://www.conseq.cz/investice/prehled-fondu/active-invest-dynamicky" xr:uid="{8E519C85-0AA5-44F8-AED9-7609C99A1949}"/>
    <hyperlink ref="A7" r:id="rId2" display="https://www.conseq.cz/investice/prehled-fondu/active-invest-dynamicky" xr:uid="{FD001EC9-B3F9-483C-B951-DB116472B73A}"/>
    <hyperlink ref="A8" r:id="rId3" display="https://www.conseq.cz/investice/prehled-fondu/active-invest-konzervativni" xr:uid="{545C295D-102C-427C-903B-C75511DECB15}"/>
    <hyperlink ref="A9" r:id="rId4" display="https://www.conseq.cz/investice/prehled-fondu/active-invest-konzervativni" xr:uid="{D5C44FBB-73EB-42E2-B75A-C843A2BFD7AE}"/>
    <hyperlink ref="A10" r:id="rId5" display="https://www.conseq.cz/investice/prehled-fondu/active-invest-vyvazeny" xr:uid="{66486981-A3EF-405E-AB21-7156E0FB6C8B}"/>
    <hyperlink ref="A11" r:id="rId6" display="https://www.conseq.cz/investice/prehled-fondu/active-invest-vyvazeny" xr:uid="{11A742E9-B62C-44EB-982D-72B06A687B9E}"/>
    <hyperlink ref="A12" r:id="rId7" display="https://www.conseq.cz/investice/prehled-fondu/bgf-euro-bond-eur" xr:uid="{84436A89-275E-4B83-B1C7-664EC7CECDBE}"/>
    <hyperlink ref="A13" r:id="rId8" display="https://www.conseq.cz/investice/prehled-fondu/bgf-euro-bond-eur" xr:uid="{5C68EF96-61C3-4602-8209-C3325368C09B}"/>
    <hyperlink ref="A14" r:id="rId9" display="https://www.conseq.cz/investice/prehled-fondu/conseq-active-invest-dynamicky-csqf-sicav-eur" xr:uid="{4C77FC6D-9FAF-45C0-9DAF-B7013062FDBF}"/>
    <hyperlink ref="A15" r:id="rId10" display="https://www.conseq.cz/investice/prehled-fondu/conseq-active-invest-dynamicky-csqf-sicav-eur" xr:uid="{C295D2C5-499C-4003-80B9-75AF225ADB94}"/>
    <hyperlink ref="A16" r:id="rId11" display="https://www.conseq.cz/investice/prehled-fondu/conseq-active-invest-dynamicky-csqf-sicav-pln" xr:uid="{C31249CB-FBAC-4A9D-ACBD-A48D79E5CDB6}"/>
    <hyperlink ref="A17" r:id="rId12" display="https://www.conseq.cz/investice/prehled-fondu/conseq-active-invest-dynamicky-csqf-sicav-pln" xr:uid="{9961D539-2E16-4B7C-A35B-C70F7D67A618}"/>
    <hyperlink ref="A18" r:id="rId13" display="https://www.conseq.cz/investice/prehled-fondu/conseq-fond-vysoce-urocenych-dluhopisu-a" xr:uid="{EA604660-E20B-4C3F-BCE9-D91D89FE5C19}"/>
    <hyperlink ref="A19" r:id="rId14" display="https://www.conseq.cz/investice/prehled-fondu/conseq-fond-vysoce-urocenych-dluhopisu-a" xr:uid="{4B75603E-47CC-46EF-9EAA-EF6B5550E6E6}"/>
    <hyperlink ref="A20" r:id="rId15" display="https://www.conseq.cz/investice/prehled-fondu/conseq-indexovy-etf-aggressive-esg-a-czk" xr:uid="{3EB4C05A-3378-4AA7-830B-C0D1739B82F0}"/>
    <hyperlink ref="A21" r:id="rId16" display="https://www.conseq.cz/investice/prehled-fondu/conseq-indexovy-etf-aggressive-esg-a-czk" xr:uid="{E638BB3F-2689-4200-B06D-6AFB677F15C0}"/>
    <hyperlink ref="A22" r:id="rId17" display="https://www.conseq.cz/investice/prehled-fondu/conseq-invest-akcie-nove-evropy-a" xr:uid="{B4B80A78-704A-41CD-9BB0-AB4CDBF5AFEA}"/>
    <hyperlink ref="A23" r:id="rId18" display="https://www.conseq.cz/investice/prehled-fondu/conseq-invest-akcie-nove-evropy-a" xr:uid="{64C67298-119E-4B4C-9C2A-2047DE4463AA}"/>
    <hyperlink ref="A24" r:id="rId19" display="https://www.conseq.cz/investice/prehled-fondu/conseq-invest-dluhopisovy-fond-a" xr:uid="{03EC1C8F-16D9-43AB-B235-E3469522283D}"/>
    <hyperlink ref="A25" r:id="rId20" display="https://www.conseq.cz/investice/prehled-fondu/conseq-invest-dluhopisovy-fond-a" xr:uid="{8E27269F-3A8B-40C2-A254-140821F45586}"/>
    <hyperlink ref="A26" r:id="rId21" display="https://www.conseq.cz/investice/prehled-fondu/conseq-invest-dluhopisy-nove-evropy-a" xr:uid="{6D100B08-9E25-4F92-86CB-B448350B0466}"/>
    <hyperlink ref="A27" r:id="rId22" display="https://www.conseq.cz/investice/prehled-fondu/conseq-invest-dluhopisy-nove-evropy-a" xr:uid="{4556E741-A3B9-42FE-92C3-AAE83CBCF12B}"/>
    <hyperlink ref="A28" r:id="rId23" display="https://www.conseq.cz/investice/prehled-fondu/conseq-invest-konzervativni-a" xr:uid="{974C8AB8-2A30-44BF-98E6-552FF8B3F4F7}"/>
    <hyperlink ref="A29" r:id="rId24" display="https://www.conseq.cz/investice/prehled-fondu/conseq-invest-konzervativni-a" xr:uid="{35913F60-A820-4B29-8D22-C284A675D817}"/>
    <hyperlink ref="A30" r:id="rId25" display="https://www.conseq.cz/investice/prehled-fondu/conseq-korporatnich-dluhopisu-a" xr:uid="{7DC349EB-C408-4D13-A999-E8304E9A0F93}"/>
    <hyperlink ref="A31" r:id="rId26" display="https://www.conseq.cz/investice/prehled-fondu/conseq-korporatnich-dluhopisu-a" xr:uid="{ED2C3745-9EE3-4833-8D41-985770134C58}"/>
    <hyperlink ref="A32" r:id="rId27" display="https://www.conseq.cz/investice/prehled-fondu/conseq-polskych-dluhopisu-csqf-sicav-pln" xr:uid="{E8439A9A-9694-4180-A751-E6FB24B96413}"/>
    <hyperlink ref="A33" r:id="rId28" display="https://www.conseq.cz/investice/prehled-fondu/conseq-polskych-dluhopisu-csqf-sicav-pln" xr:uid="{FDF45D66-5EAA-441B-B7A5-2D6CE3062F75}"/>
    <hyperlink ref="A34" r:id="rId29" display="https://www.conseq.cz/investice/prehled-fondu/conseq-realitni-czk" xr:uid="{84E0B43C-9373-494F-AF25-454C45005649}"/>
    <hyperlink ref="A35" r:id="rId30" display="https://www.conseq.cz/investice/prehled-fondu/conseq-realitni-czk" xr:uid="{BFE691EF-1DA7-485A-BE6E-90FE8B47A64F}"/>
    <hyperlink ref="A36" r:id="rId31" display="https://www.conseq.cz/investice/prehled-fondu/conseq-realitni-eur" xr:uid="{BFDC0ADD-082B-4223-949A-922E2A8A9168}"/>
    <hyperlink ref="A37" r:id="rId32" display="https://www.conseq.cz/investice/prehled-fondu/conseq-realitni-eur" xr:uid="{343BF01D-3929-4CA5-B929-6B818F8054A7}"/>
    <hyperlink ref="A38" r:id="rId33" display="https://www.conseq.cz/investice/prehled-fondu/ff-euro-corporate-bond-fund-eur" xr:uid="{CB3E0796-AD9C-416D-BDED-8DA9751D75D2}"/>
    <hyperlink ref="A39" r:id="rId34" display="https://www.conseq.cz/investice/prehled-fondu/ff-euro-corporate-bond-fund-eur" xr:uid="{A95D6C7D-C790-4AFB-93FB-F6BE0669A1BD}"/>
    <hyperlink ref="A40" r:id="rId35" display="https://www.conseq.cz/investice/prehled-fondu/ff-european-growth-fund-eur" xr:uid="{E6DECB7F-BC64-4863-9F43-941712AE0237}"/>
    <hyperlink ref="A41" r:id="rId36" display="https://www.conseq.cz/investice/prehled-fondu/ff-european-growth-fund-eur" xr:uid="{2C78CFCB-5278-4903-8052-C31C2370B219}"/>
    <hyperlink ref="A42" r:id="rId37" display="https://www.conseq.cz/investice/prehled-fondu/ff-fidelity-target%E2%84%A2-2050-euro-fund-eur" xr:uid="{8045080D-04AA-417A-81F7-98E9ED7BD432}"/>
    <hyperlink ref="A43" r:id="rId38" display="https://www.conseq.cz/investice/prehled-fondu/ff-fidelity-target%E2%84%A2-2050-euro-fund-eur" xr:uid="{B0055807-DEC1-443B-850E-C9FDF8B7FE5A}"/>
    <hyperlink ref="A44" r:id="rId39" display="https://www.conseq.cz/investice/prehled-fondu/ff-global-dividend-fund-hedged-eur" xr:uid="{18EA2D89-B48A-432E-A5A3-7F6B311652FD}"/>
    <hyperlink ref="A45" r:id="rId40" display="https://www.conseq.cz/investice/prehled-fondu/ff-global-dividend-fund-hedged-eur" xr:uid="{83E62CCF-A0C9-48DC-A892-1F21E99C1C4B}"/>
    <hyperlink ref="A46" r:id="rId41" display="https://www.conseq.cz/investice/prehled-fondu/templeton-global-bond-fund-eur" xr:uid="{345B936C-7051-4CC7-82C4-7825C4A9F722}"/>
    <hyperlink ref="A47" r:id="rId42" display="https://www.conseq.cz/investice/prehled-fondu/templeton-global-bond-fund-eur" xr:uid="{7486878D-7003-4160-BDD4-C8528E6407B6}"/>
    <hyperlink ref="A48" r:id="rId43" display="https://www.conseq.cz/investice/prehled-fondu/templeton-growth-euro-fund-eur" xr:uid="{9CE0D5A2-8DF4-46DB-99B2-10A1FAE866C4}"/>
    <hyperlink ref="A49" r:id="rId44" display="https://www.conseq.cz/investice/prehled-fondu/templeton-growth-euro-fund-eur" xr:uid="{E2ABA5E0-D6EB-48AC-BFD7-928DE8A1680C}"/>
    <hyperlink ref="A50" r:id="rId45" display="https://www.conseq.cz/investice/prehled-fondu/aberdeen-sicav-i-all-china-equity-fund-usd" xr:uid="{5AF84456-C576-437E-9BA7-261742C4B313}"/>
    <hyperlink ref="A51" r:id="rId46" display="https://www.conseq.cz/investice/prehled-fondu/aberdeen-sicav-i-all-china-equity-fund-usd" xr:uid="{61652D21-B716-47FE-A3A1-596983D325FC}"/>
    <hyperlink ref="A52" r:id="rId47" display="https://www.conseq.cz/investice/prehled-fondu/aberdeen-sicav-i-asia-pacific-equity-fund-eur" xr:uid="{399ABB40-D5BE-46E1-BFC3-B2A153006897}"/>
    <hyperlink ref="A53" r:id="rId48" display="https://www.conseq.cz/investice/prehled-fondu/aberdeen-sicav-i-asia-pacific-equity-fund-eur" xr:uid="{7A423092-EF22-48B0-B079-D2788716D742}"/>
    <hyperlink ref="A54" r:id="rId49" display="https://www.conseq.cz/investice/prehled-fondu/aberdeen-sicav-i-asia-pacific-equity-fund-usd" xr:uid="{A92C0962-00DD-4593-A3FB-7EF1C1DBD152}"/>
    <hyperlink ref="A55" r:id="rId50" display="https://www.conseq.cz/investice/prehled-fondu/aberdeen-sicav-i-asia-pacific-equity-fund-usd" xr:uid="{DF3468CA-5CD9-4473-9B63-41DAB7772A62}"/>
    <hyperlink ref="A56" r:id="rId51" display="https://www.conseq.cz/investice/prehled-fondu/aberdeen-sicav-i-asian-local-curr-short-bond-eur" xr:uid="{F42AD0F3-3E9B-488B-AA55-280551295628}"/>
    <hyperlink ref="A57" r:id="rId52" display="https://www.conseq.cz/investice/prehled-fondu/aberdeen-sicav-i-asian-local-curr-short-bond-eur" xr:uid="{F9A71FD6-7B82-4A9D-90CE-43EAEF50827F}"/>
    <hyperlink ref="A58" r:id="rId53" display="https://www.conseq.cz/investice/prehled-fondu/aberdeen-sicav-i-asian-local-curr-short-bond-usd" xr:uid="{CF274F63-2BED-43F1-9379-F0A97A499F20}"/>
    <hyperlink ref="A59" r:id="rId54" display="https://www.conseq.cz/investice/prehled-fondu/aberdeen-sicav-i-asian-local-curr-short-bond-usd" xr:uid="{47C9EDB7-1181-4ADE-ABFA-C7819493D447}"/>
    <hyperlink ref="A60" r:id="rId55" display="https://www.conseq.cz/investice/prehled-fondu/aberdeen-sicav-i-asian-smaller-companies-usd" xr:uid="{F709C950-0E9D-4132-A8FC-7719CB0204A7}"/>
    <hyperlink ref="A61" r:id="rId56" display="https://www.conseq.cz/investice/prehled-fondu/aberdeen-sicav-i-asian-smaller-companies-usd" xr:uid="{90ED2BF9-0799-466D-98B7-0BBF8587761E}"/>
    <hyperlink ref="A62" r:id="rId57" display="https://www.conseq.cz/investice/prehled-fondu/aberdeen-sicav-i-eastern-european-equity-eur" xr:uid="{BD9492C3-85D2-438C-A866-6AC05C761563}"/>
    <hyperlink ref="A63" r:id="rId58" display="https://www.conseq.cz/investice/prehled-fondu/aberdeen-sicav-i-eastern-european-equity-eur" xr:uid="{FE11F773-EB6E-428D-9D86-13763D83C5A2}"/>
    <hyperlink ref="A64" r:id="rId59" display="https://www.conseq.cz/investice/prehled-fondu/aberdeen-sicav-i-em-corporate-bond-fund-usd" xr:uid="{D4786E0D-D7BC-4A15-A55D-8594905FF231}"/>
    <hyperlink ref="A65" r:id="rId60" display="https://www.conseq.cz/investice/prehled-fondu/aberdeen-sicav-i-em-corporate-bond-fund-usd" xr:uid="{4C74F536-D13B-456B-8599-5EA3E93E0FA0}"/>
    <hyperlink ref="A66" r:id="rId61" display="https://www.conseq.cz/investice/prehled-fondu/aberdeen-sicav-i-em-infrastructure-equity-usd" xr:uid="{6573C9DB-71AE-4328-849A-C17D707FF87A}"/>
    <hyperlink ref="A67" r:id="rId62" display="https://www.conseq.cz/investice/prehled-fondu/aberdeen-sicav-i-em-infrastructure-equity-usd" xr:uid="{363AF7C1-75A8-4193-BB9A-E6AB2A4A888A}"/>
    <hyperlink ref="A68" r:id="rId63" display="https://www.conseq.cz/investice/prehled-fondu/aberdeen-sicav-i-em-infrastructure-equity-hed-eur" xr:uid="{DD3D42CA-2582-4ACC-82C9-5FB24FB5585B}"/>
    <hyperlink ref="A69" r:id="rId64" display="https://www.conseq.cz/investice/prehled-fondu/aberdeen-sicav-i-em-infrastructure-equity-hed-eur" xr:uid="{8C6940E7-DA97-4760-AFC9-A0D14B6573E3}"/>
    <hyperlink ref="A70" r:id="rId65" display="https://www.conseq.cz/investice/prehled-fondu/aberdeen-sicav-i-em-local-currency-bond-a2-usd" xr:uid="{DC9D01B6-18B8-432E-B1E5-190014E66906}"/>
    <hyperlink ref="A71" r:id="rId66" display="https://www.conseq.cz/investice/prehled-fondu/aberdeen-sicav-i-em-local-currency-bond-a2-usd" xr:uid="{BF8B216A-158D-401A-BA0A-560AC1907AC1}"/>
    <hyperlink ref="A72" r:id="rId67" display="https://www.conseq.cz/investice/prehled-fondu/aberdeen-sicav-i-emerging-markets-bond-fund-eur" xr:uid="{73BC2F8F-7BBE-4806-BAAE-9BEFE0FC0D30}"/>
    <hyperlink ref="A73" r:id="rId68" display="https://www.conseq.cz/investice/prehled-fondu/aberdeen-sicav-i-emerging-markets-bond-fund-eur" xr:uid="{7EEC8A92-36D9-486C-A303-84EE436581F6}"/>
    <hyperlink ref="A74" r:id="rId69" display="https://www.conseq.cz/investice/prehled-fondu/aberdeen-sicav-i-emerging-markets-bond-fund-usd" xr:uid="{C6F7426B-7695-482A-9D32-408BB810EC92}"/>
    <hyperlink ref="A75" r:id="rId70" display="https://www.conseq.cz/investice/prehled-fondu/aberdeen-sicav-i-emerging-markets-bond-fund-usd" xr:uid="{B1E30117-A924-4EE7-A7D7-FCDD73FF3C09}"/>
    <hyperlink ref="A76" r:id="rId71" display="https://www.conseq.cz/investice/prehled-fondu/aberdeen-sicav-i-europ-sust-and-respon-in-eq-eur" xr:uid="{500C6BF0-8CD4-4DBA-A3E5-F8CD9B54AA42}"/>
    <hyperlink ref="A77" r:id="rId72" display="https://www.conseq.cz/investice/prehled-fondu/aberdeen-sicav-i-europ-sust-and-respon-in-eq-eur" xr:uid="{A7A5BA5E-464C-48DA-9BA8-16D87919B26E}"/>
    <hyperlink ref="A78" r:id="rId73" display="https://www.conseq.cz/investice/prehled-fondu/aberdeen-sicav-i-european-equity-dividend-eur" xr:uid="{635ACA42-FEE1-4C35-8752-12110C075D55}"/>
    <hyperlink ref="A79" r:id="rId74" display="https://www.conseq.cz/investice/prehled-fondu/aberdeen-sicav-i-european-equity-dividend-eur" xr:uid="{75F3377F-43DC-4B2D-8478-8A2A83DDA2EC}"/>
    <hyperlink ref="A80" r:id="rId75" display="https://www.conseq.cz/investice/prehled-fondu/aberdeen-sicav-i-european-equity-dividend-hed-usd" xr:uid="{11160F69-0BBC-4EFF-AAD8-0E45A743F08F}"/>
    <hyperlink ref="A81" r:id="rId76" display="https://www.conseq.cz/investice/prehled-fondu/aberdeen-sicav-i-european-equity-dividend-hed-usd" xr:uid="{93255DBE-E9C8-4B87-AAC4-A5953339F1E5}"/>
    <hyperlink ref="A82" r:id="rId77" display="https://www.conseq.cz/investice/prehled-fondu/aberdeen-sicav-i-glob-sust-and-respon-inv-eq-usd" xr:uid="{52AE391C-2DDE-4DFA-BD28-1F2FC882829B}"/>
    <hyperlink ref="A83" r:id="rId78" display="https://www.conseq.cz/investice/prehled-fondu/aberdeen-sicav-i-glob-sust-and-respon-inv-eq-usd" xr:uid="{743982C0-CAB7-4ED6-916B-3B770E8EDAE9}"/>
    <hyperlink ref="A84" r:id="rId79" display="https://www.conseq.cz/investice/prehled-fondu/aberdeen-sicav-i-global-innovation-equity-usd" xr:uid="{8A3AB97C-0A52-4CCC-952A-FA042202606F}"/>
    <hyperlink ref="A85" r:id="rId80" display="https://www.conseq.cz/investice/prehled-fondu/aberdeen-sicav-i-global-innovation-equity-usd" xr:uid="{4C61932D-FB71-445B-BCC2-16EE45D73814}"/>
    <hyperlink ref="A86" r:id="rId81" display="https://www.conseq.cz/investice/prehled-fondu/aberdeen-sicav-i-indian-equity-fund-usd" xr:uid="{1E17A51B-1260-433E-8416-B425CAFAA39D}"/>
    <hyperlink ref="A87" r:id="rId82" display="https://www.conseq.cz/investice/prehled-fondu/aberdeen-sicav-i-indian-equity-fund-usd" xr:uid="{3EA9436C-A036-42BD-910B-3F4F9D05A141}"/>
    <hyperlink ref="A88" r:id="rId83" display="https://www.conseq.cz/investice/prehled-fondu/aberdeen-sicav-i-japanese-equity-fund-hedged-eur" xr:uid="{D4EEE70E-B9AB-41D8-BC75-5F57D910F2C7}"/>
    <hyperlink ref="A89" r:id="rId84" display="https://www.conseq.cz/investice/prehled-fondu/aberdeen-sicav-i-japanese-equity-fund-hedged-eur" xr:uid="{C9924CB0-1259-4D12-AF2C-BCCFB4472EA3}"/>
    <hyperlink ref="A90" r:id="rId85" display="https://www.conseq.cz/investice/prehled-fondu/aberdeen-sicav-i-japanese-equity-fund-s2-jpy" xr:uid="{FF66DCE3-66E7-494F-8028-25F6DF471935}"/>
    <hyperlink ref="A91" r:id="rId86" display="https://www.conseq.cz/investice/prehled-fondu/aberdeen-sicav-i-japanese-equity-fund-s2-jpy" xr:uid="{6CF4D3F2-796A-47C9-8CED-FE26B17CA74A}"/>
    <hyperlink ref="A92" r:id="rId87" display="https://www.conseq.cz/investice/prehled-fondu/aberdeen-sicav-i-japanese-smaller-compan-he-eur" xr:uid="{114DF247-489F-44C9-997F-93BE79CD1D03}"/>
    <hyperlink ref="A93" r:id="rId88" display="https://www.conseq.cz/investice/prehled-fondu/aberdeen-sicav-i-japanese-smaller-compan-he-eur" xr:uid="{B8B5B48B-13C3-45E9-9FCA-28A45E7BA9AB}"/>
    <hyperlink ref="A94" r:id="rId89" display="https://www.conseq.cz/investice/prehled-fondu/aberdeen-sicav-i-japanese-smaller-companies-s-jpy" xr:uid="{5E4EEC69-BF4F-437B-9ADE-CF2118194D6F}"/>
    <hyperlink ref="A95" r:id="rId90" display="https://www.conseq.cz/investice/prehled-fondu/aberdeen-sicav-i-japanese-smaller-companies-s-jpy" xr:uid="{2F1ACFEC-4C0F-4A9E-95C1-8E11C5CFE5A2}"/>
    <hyperlink ref="A96" r:id="rId91" display="https://www.conseq.cz/investice/prehled-fondu/aberdeen-sicav-i-latin-american-equity-usd" xr:uid="{B3B123C2-B93F-449C-BE8B-4012F62143AA}"/>
    <hyperlink ref="A97" r:id="rId92" display="https://www.conseq.cz/investice/prehled-fondu/aberdeen-sicav-i-latin-american-equity-usd" xr:uid="{6D5BC793-31D4-4286-86AB-2E6234F12F5A}"/>
    <hyperlink ref="A98" r:id="rId93" display="https://www.conseq.cz/investice/prehled-fondu/aberdeen-sicav-i-latin-american-equity-hedged-eur" xr:uid="{E08A5FAD-73F9-4391-B30A-ED6C4C7078A8}"/>
    <hyperlink ref="A99" r:id="rId94" display="https://www.conseq.cz/investice/prehled-fondu/aberdeen-sicav-i-latin-american-equity-hedged-eur" xr:uid="{DD7AE4A5-4B30-4DD5-98B1-E85F5D935445}"/>
    <hyperlink ref="A100" r:id="rId95" display="https://www.conseq.cz/investice/prehled-fondu/aberdeen-sicav-i-sel-euro-high-yield-bond-a2-eur" xr:uid="{5B2B44D6-2F37-42E1-85EA-54F15DFD0A55}"/>
    <hyperlink ref="A101" r:id="rId96" display="https://www.conseq.cz/investice/prehled-fondu/aberdeen-sicav-i-sel-euro-high-yield-bond-a2-eur" xr:uid="{FCD626FA-CC46-42D2-9A68-244709FC8199}"/>
    <hyperlink ref="A102" r:id="rId97" display="https://www.conseq.cz/investice/prehled-fondu/aberdeen-sicav-i-world-credit-bond-fund-usd" xr:uid="{668E413D-7ED4-4F50-A785-23CD89FC73B7}"/>
    <hyperlink ref="A103" r:id="rId98" display="https://www.conseq.cz/investice/prehled-fondu/aberdeen-sicav-i-world-credit-bond-fund-usd" xr:uid="{B9B972C8-5B71-4861-AB66-8FDC936AE39F}"/>
    <hyperlink ref="A104" r:id="rId99" display="https://www.conseq.cz/investice/prehled-fondu/aberdeen-sicav-i-world-resources-equity-usd" xr:uid="{53809CBB-4290-46D4-9DD4-3BCEB694177B}"/>
    <hyperlink ref="A105" r:id="rId100" display="https://www.conseq.cz/investice/prehled-fondu/aberdeen-sicav-i-world-resources-equity-usd" xr:uid="{04028CBA-0078-43AF-960E-54B6FEA9C12B}"/>
    <hyperlink ref="A106" r:id="rId101" display="https://www.conseq.cz/investice/prehled-fondu/accolade-industrial-fond-fondu-opf-czk" xr:uid="{4856B37D-A282-44CB-8BFF-106F95C72687}"/>
    <hyperlink ref="A107" r:id="rId102" display="https://www.conseq.cz/investice/prehled-fondu/accolade-industrial-fond-fondu-opf-czk" xr:uid="{2CF66806-DBDA-46C9-A99A-22030206981E}"/>
    <hyperlink ref="A108" r:id="rId103" display="https://www.conseq.cz/investice/prehled-fondu/accolade-industrial-fond-fondu-opf-eur" xr:uid="{B769DA52-C704-4418-BED8-5881ABE58697}"/>
    <hyperlink ref="A109" r:id="rId104" display="https://www.conseq.cz/investice/prehled-fondu/accolade-industrial-fond-fondu-opf-eur" xr:uid="{97F343BB-68DE-417C-958C-93FBB2DABE2C}"/>
    <hyperlink ref="A110" r:id="rId105" display="https://www.conseq.cz/investice/prehled-fondu/accolade-industrial-fund-a2-dis-czk" xr:uid="{2F05CD33-352C-46C6-A36D-D82F5FF9499D}"/>
    <hyperlink ref="A111" r:id="rId106" display="https://www.conseq.cz/investice/prehled-fondu/accolade-industrial-fund-a2-dis-czk" xr:uid="{617C95CF-812C-4BE6-9336-C1F3B5A8CD71}"/>
    <hyperlink ref="A112" r:id="rId107" display="https://www.conseq.cz/investice/prehled-fondu/accolade-industrial-fund-b2-dis-eur" xr:uid="{ED317A00-8890-429D-BBA7-CAE80ABA505E}"/>
    <hyperlink ref="A113" r:id="rId108" display="https://www.conseq.cz/investice/prehled-fondu/accolade-industrial-fund-b2-dis-eur" xr:uid="{0AFA07C7-1C2B-42BC-8D3D-A7F64A5AB9A6}"/>
    <hyperlink ref="A114" r:id="rId109" display="https://www.conseq.cz/investice/prehled-fondu/accolade-industrial-fund-d-czk2" xr:uid="{6C5D5B29-A323-405E-AE1D-105CCC103908}"/>
    <hyperlink ref="A115" r:id="rId110" display="https://www.conseq.cz/investice/prehled-fondu/accolade-industrial-fund-d-czk2" xr:uid="{6F745B39-4A52-4B61-AA13-A02C4A92DAAA}"/>
    <hyperlink ref="A116" r:id="rId111" display="https://www.conseq.cz/investice/prehled-fondu/accolade-industrial-fund-d-eur2" xr:uid="{62258BE8-DF4D-4584-B1FA-6E715FA8C646}"/>
    <hyperlink ref="A117" r:id="rId112" display="https://www.conseq.cz/investice/prehled-fondu/accolade-industrial-fund-d-eur2" xr:uid="{6AF921D1-08F6-4FCF-BE2F-D73F32578E89}"/>
    <hyperlink ref="A118" r:id="rId113" display="https://www.conseq.cz/investice/prehled-fondu/allianz-best-styles-global-equity-eur" xr:uid="{6789022A-FF1A-4F9A-8FF4-EA4A5F8CA59B}"/>
    <hyperlink ref="A119" r:id="rId114" display="https://www.conseq.cz/investice/prehled-fondu/allianz-best-styles-global-equity-eur" xr:uid="{0B44D900-341D-484D-B57E-83E0B7BCFD6D}"/>
    <hyperlink ref="A120" r:id="rId115" display="https://www.conseq.cz/investice/prehled-fondu/allianz-best-styles-us-equity-eur" xr:uid="{30A3E5C9-805F-49C2-B729-A2A730EB27DF}"/>
    <hyperlink ref="A121" r:id="rId116" display="https://www.conseq.cz/investice/prehled-fondu/allianz-best-styles-us-equity-eur" xr:uid="{A9111B36-4D95-4228-B301-F332A654FEC8}"/>
    <hyperlink ref="A122" r:id="rId117" display="https://www.conseq.cz/investice/prehled-fondu/allianz-best-styles-us-equity-usd" xr:uid="{7BFE8C80-AC76-4DA4-BD02-007B3871D862}"/>
    <hyperlink ref="A123" r:id="rId118" display="https://www.conseq.cz/investice/prehled-fondu/allianz-best-styles-us-equity-usd" xr:uid="{F35FF226-D831-48BF-A19A-94BA584E1C32}"/>
    <hyperlink ref="A124" r:id="rId119" display="https://www.conseq.cz/investice/prehled-fondu/allianz-best-styles-us-equity-hedged-eur" xr:uid="{2CF2B6EA-9D27-427D-8984-CD7A03A5C715}"/>
    <hyperlink ref="A125" r:id="rId120" display="https://www.conseq.cz/investice/prehled-fondu/allianz-best-styles-us-equity-hedged-eur" xr:uid="{96E566EC-935D-4F5E-9BFA-ADF04153FC6F}"/>
    <hyperlink ref="A126" r:id="rId121" display="https://www.conseq.cz/investice/prehled-fondu/allianz-capital-plus-eur" xr:uid="{01A4FCB6-51D9-4CE0-B9F8-AE791A805D0D}"/>
    <hyperlink ref="A127" r:id="rId122" display="https://www.conseq.cz/investice/prehled-fondu/allianz-capital-plus-eur" xr:uid="{3426298E-D44D-4EEC-862E-2F907B51E7C0}"/>
    <hyperlink ref="A128" r:id="rId123" display="https://www.conseq.cz/investice/prehled-fondu/allianz-capital-plus-hedged-czk" xr:uid="{B08C4D7E-08AC-401B-8E12-9AF82B08C6C0}"/>
    <hyperlink ref="A129" r:id="rId124" display="https://www.conseq.cz/investice/prehled-fondu/allianz-capital-plus-hedged-czk" xr:uid="{E8A682BD-3CF5-464A-BE44-3ABFB30E6880}"/>
    <hyperlink ref="A130" r:id="rId125" display="https://www.conseq.cz/investice/prehled-fondu/allianz-dynamic-multi-asset-strategy-50-czk" xr:uid="{3E86D98C-4502-4EC2-BE9E-A37F7AFCBBD2}"/>
    <hyperlink ref="A131" r:id="rId126" display="https://www.conseq.cz/investice/prehled-fondu/allianz-dynamic-multi-asset-strategy-50-czk" xr:uid="{4E2067DE-88D3-43E5-B952-7E85134450D0}"/>
    <hyperlink ref="A132" r:id="rId127" display="https://www.conseq.cz/investice/prehled-fondu/allianz-dynamic-multi-asset-strategy-50-eur" xr:uid="{BBCB7D90-077A-4FF9-B5FE-D414AB12F5C1}"/>
    <hyperlink ref="A133" r:id="rId128" display="https://www.conseq.cz/investice/prehled-fondu/allianz-dynamic-multi-asset-strategy-50-eur" xr:uid="{37FDB5FF-509E-48CD-AB76-972F27951E78}"/>
    <hyperlink ref="A134" r:id="rId129" display="https://www.conseq.cz/investice/prehled-fondu/allianz-emerging-markets-equity-eur" xr:uid="{BCA90A78-1FEA-470B-AB81-FB9FF6D06237}"/>
    <hyperlink ref="A135" r:id="rId130" display="https://www.conseq.cz/investice/prehled-fondu/allianz-emerging-markets-equity-eur" xr:uid="{916CAD1E-69BF-4664-A8D1-216CB709FD93}"/>
    <hyperlink ref="A136" r:id="rId131" display="https://www.conseq.cz/investice/prehled-fondu/allianz-europe-equity-growth-select-eur" xr:uid="{FB4C2D61-7873-406B-8AC2-CB06E4EDC81B}"/>
    <hyperlink ref="A137" r:id="rId132" display="https://www.conseq.cz/investice/prehled-fondu/allianz-europe-equity-growth-select-eur" xr:uid="{1CE091B0-F510-4C91-83CF-8F64F018741F}"/>
    <hyperlink ref="A138" r:id="rId133" display="https://www.conseq.cz/investice/prehled-fondu/allianz-europe-equity-growth-select-hedged-czk" xr:uid="{95EE16EF-F307-4F68-BCF4-EBC6D2EE6D57}"/>
    <hyperlink ref="A139" r:id="rId134" display="https://www.conseq.cz/investice/prehled-fondu/allianz-europe-equity-growth-select-hedged-czk" xr:uid="{F95C43B5-2AFB-4F71-9D0E-3B502FF5AA48}"/>
    <hyperlink ref="A140" r:id="rId135" display="https://www.conseq.cz/investice/prehled-fondu/allianz-europe-equity-growth-select-hedged-usd" xr:uid="{54374E98-0907-4919-A555-D788D54CF61F}"/>
    <hyperlink ref="A141" r:id="rId136" display="https://www.conseq.cz/investice/prehled-fondu/allianz-europe-equity-growth-select-hedged-usd" xr:uid="{9629D484-090F-4AAE-923B-495ECD775551}"/>
    <hyperlink ref="A142" r:id="rId137" display="https://www.conseq.cz/investice/prehled-fondu/allianz-european-equity-dividend-eur" xr:uid="{8F78C2F4-D4E6-4100-93B2-18EA8BD28268}"/>
    <hyperlink ref="A143" r:id="rId138" display="https://www.conseq.cz/investice/prehled-fondu/allianz-european-equity-dividend-eur" xr:uid="{330AC434-61E0-4E78-8EAC-58EB91791841}"/>
    <hyperlink ref="A144" r:id="rId139" display="https://www.conseq.cz/investice/prehled-fondu/allianz-european-equity-dividend-dis-hedged-czk" xr:uid="{0761F5A9-5E90-4B28-AC7E-8647E4DC0638}"/>
    <hyperlink ref="A145" r:id="rId140" display="https://www.conseq.cz/investice/prehled-fondu/allianz-european-equity-dividend-dis-hedged-czk" xr:uid="{EFA732B6-4088-488E-952C-EC170F2F812E}"/>
    <hyperlink ref="A146" r:id="rId141" display="https://www.conseq.cz/investice/prehled-fondu/allianz-european-equity-dividend-hedged-czk" xr:uid="{E338A1DD-815F-4EB2-965E-3D786F07D5DC}"/>
    <hyperlink ref="A147" r:id="rId142" display="https://www.conseq.cz/investice/prehled-fondu/allianz-european-equity-dividend-hedged-czk" xr:uid="{55E88412-3A8E-4F66-A331-83141926AA8F}"/>
    <hyperlink ref="A148" r:id="rId143" display="https://www.conseq.cz/investice/prehled-fondu/allianz-german-equity-eur" xr:uid="{33466D97-69D7-47A6-983F-4E95EF0DD0F1}"/>
    <hyperlink ref="A149" r:id="rId144" display="https://www.conseq.cz/investice/prehled-fondu/allianz-german-equity-eur" xr:uid="{EAC7EA0E-4266-431B-88D9-95DA4A581456}"/>
    <hyperlink ref="A150" r:id="rId145" display="https://www.conseq.cz/investice/prehled-fondu/allianz-global-artificial-intelligence-eur" xr:uid="{4AD12CAC-0F6C-4DFE-AAA9-5D6F5250F6F5}"/>
    <hyperlink ref="A151" r:id="rId146" display="https://www.conseq.cz/investice/prehled-fondu/allianz-global-artificial-intelligence-eur" xr:uid="{90E4B680-CFAD-4E73-8871-B95AFD423C2A}"/>
    <hyperlink ref="A152" r:id="rId147" display="https://www.conseq.cz/investice/prehled-fondu/allianz-global-artificial-intelligence-usd" xr:uid="{3B061CEC-87F6-490C-98A0-2A5D67357DA1}"/>
    <hyperlink ref="A153" r:id="rId148" display="https://www.conseq.cz/investice/prehled-fondu/allianz-global-artificial-intelligence-usd" xr:uid="{063A05A5-0E07-411F-8CE4-8270536B083B}"/>
    <hyperlink ref="A154" r:id="rId149" display="https://www.conseq.cz/investice/prehled-fondu/allianz-global-artificial-intelligence-hedged-czk" xr:uid="{B28DE945-CD45-45AC-8179-D6C7970C124C}"/>
    <hyperlink ref="A155" r:id="rId150" display="https://www.conseq.cz/investice/prehled-fondu/allianz-global-artificial-intelligence-hedged-czk" xr:uid="{C3196267-0536-4AF2-A9E8-06E63A7125E8}"/>
    <hyperlink ref="A156" r:id="rId151" display="https://www.conseq.cz/investice/prehled-fondu/allianz-global-artificial-intelligence-hedged-eur" xr:uid="{B2817484-9F43-4336-924E-DE789803CA46}"/>
    <hyperlink ref="A157" r:id="rId152" display="https://www.conseq.cz/investice/prehled-fondu/allianz-global-artificial-intelligence-hedged-eur" xr:uid="{493E223F-DFD1-4748-AFA7-7971109F2414}"/>
    <hyperlink ref="A158" r:id="rId153" display="https://www.conseq.cz/investice/prehled-fondu/allianz-global-multi-asset-credit-usd" xr:uid="{A41CC171-99FA-455C-AF9A-C567ACA2A1D1}"/>
    <hyperlink ref="A159" r:id="rId154" display="https://www.conseq.cz/investice/prehled-fondu/allianz-global-multi-asset-credit-usd" xr:uid="{7460C456-62E0-49B3-9381-D817178E9133}"/>
    <hyperlink ref="A160" r:id="rId155" display="https://www.conseq.cz/investice/prehled-fondu/allianz-global-multi-asset-credit-hedged-czk" xr:uid="{F5DCE4AA-52C2-421F-AB1C-8826F95D5112}"/>
    <hyperlink ref="A161" r:id="rId156" display="https://www.conseq.cz/investice/prehled-fondu/allianz-global-multi-asset-credit-hedged-czk" xr:uid="{012BCE17-7682-4ECE-9297-BDBBF98D47AC}"/>
    <hyperlink ref="A162" r:id="rId157" display="https://www.conseq.cz/investice/prehled-fondu/allianz-global-multi-asset-credit-hedged-eur" xr:uid="{7FC70C94-CCB5-4AD7-99C4-9448889F3E71}"/>
    <hyperlink ref="A163" r:id="rId158" display="https://www.conseq.cz/investice/prehled-fondu/allianz-global-multi-asset-credit-hedged-eur" xr:uid="{D740BAC0-885D-4741-8A3D-30F2BD4FB93E}"/>
    <hyperlink ref="A164" r:id="rId159" display="https://www.conseq.cz/investice/prehled-fondu/allianz-global-small-cap-equity-eur" xr:uid="{A92E0F7D-F0FB-45D7-B9DE-23A20E4F614B}"/>
    <hyperlink ref="A165" r:id="rId160" display="https://www.conseq.cz/investice/prehled-fondu/allianz-global-small-cap-equity-eur" xr:uid="{D40EAF74-BC19-4FCB-B8A6-41CF720609C1}"/>
    <hyperlink ref="A166" r:id="rId161" display="https://www.conseq.cz/investice/prehled-fondu/allianz-global-small-cap-equity-usd" xr:uid="{53B71DEB-21E0-41E6-90C3-5A4C85AF52BF}"/>
    <hyperlink ref="A167" r:id="rId162" display="https://www.conseq.cz/investice/prehled-fondu/allianz-global-small-cap-equity-usd" xr:uid="{46BB116D-AB62-494D-9B47-F8E18BABB7CA}"/>
    <hyperlink ref="A168" r:id="rId163" display="https://www.conseq.cz/investice/prehled-fondu/allianz-china-a-shares-at-usd" xr:uid="{C77A3A6B-3770-418D-823F-111267F8FC85}"/>
    <hyperlink ref="A169" r:id="rId164" display="https://www.conseq.cz/investice/prehled-fondu/allianz-china-a-shares-at-usd" xr:uid="{C6915FD6-486C-4D69-A84A-27ADD4254A78}"/>
    <hyperlink ref="A170" r:id="rId165" display="https://www.conseq.cz/investice/prehled-fondu/allianz-income-and-growth-usd" xr:uid="{881C7F47-AEB8-4AE5-8A3F-CBEC95B71423}"/>
    <hyperlink ref="A171" r:id="rId166" display="https://www.conseq.cz/investice/prehled-fondu/allianz-income-and-growth-usd" xr:uid="{FC7B5ECA-3317-472F-A8D3-6C6FAFE507CE}"/>
    <hyperlink ref="A172" r:id="rId167" display="https://www.conseq.cz/investice/prehled-fondu/allianz-income-and-growth-hedged-eur" xr:uid="{9A706591-A1D1-45CC-B7B3-26CB5EF97427}"/>
    <hyperlink ref="A173" r:id="rId168" display="https://www.conseq.cz/investice/prehled-fondu/allianz-income-and-growth-hedged-eur" xr:uid="{D8EEC0E3-E2D4-41E2-9391-D74FA1BC8307}"/>
    <hyperlink ref="A174" r:id="rId169" display="https://www.conseq.cz/investice/prehled-fondu/allianz-japan-equity-eur" xr:uid="{4F920259-C106-44CE-AA8E-79D9BAF01D3B}"/>
    <hyperlink ref="A175" r:id="rId170" display="https://www.conseq.cz/investice/prehled-fondu/allianz-japan-equity-eur" xr:uid="{241FAB2B-56A3-4EC3-839D-A6B2E8B1FE01}"/>
    <hyperlink ref="A176" r:id="rId171" display="https://www.conseq.cz/investice/prehled-fondu/allianz-japan-equity-hedged-eur" xr:uid="{27637C39-1DF0-41BC-B30F-93CF0105BB8B}"/>
    <hyperlink ref="A177" r:id="rId172" display="https://www.conseq.cz/investice/prehled-fondu/allianz-japan-equity-hedged-eur" xr:uid="{6DDF5F0D-2549-4136-8633-9A66D1176363}"/>
    <hyperlink ref="A178" r:id="rId173" display="https://www.conseq.cz/investice/prehled-fondu/allianz-japan-equity-hedged-usd" xr:uid="{33390DBB-B781-42A4-8876-553D69D1717A}"/>
    <hyperlink ref="A179" r:id="rId174" display="https://www.conseq.cz/investice/prehled-fondu/allianz-japan-equity-hedged-usd" xr:uid="{AFC83465-F7E0-406A-B988-FE401693DFD3}"/>
    <hyperlink ref="A180" r:id="rId175" display="https://www.conseq.cz/investice/prehled-fondu/allianz-thematica-at-eur" xr:uid="{0F95A570-EC8C-412A-B1A0-D213C37E613B}"/>
    <hyperlink ref="A181" r:id="rId176" display="https://www.conseq.cz/investice/prehled-fondu/allianz-thematica-at-eur" xr:uid="{F0A50D71-4587-4129-A621-FF2F804B2D8E}"/>
    <hyperlink ref="A182" r:id="rId177" display="https://www.conseq.cz/investice/prehled-fondu/allianz-thematica-at-usd" xr:uid="{5178A1F9-15D5-4423-BBA0-E12AB89B1774}"/>
    <hyperlink ref="A183" r:id="rId178" display="https://www.conseq.cz/investice/prehled-fondu/allianz-thematica-at-usd" xr:uid="{D3A2584D-463A-4C8A-AD1C-B70B7A461BB1}"/>
    <hyperlink ref="A184" r:id="rId179" display="https://www.conseq.cz/investice/prehled-fondu/allianz-thematica-at-hedged-czk" xr:uid="{D4A4DF38-5F23-41B3-80E1-5B987DE1AFEB}"/>
    <hyperlink ref="A185" r:id="rId180" display="https://www.conseq.cz/investice/prehled-fondu/allianz-thematica-at-hedged-czk" xr:uid="{F7D36A63-FCBD-49D0-8AFF-8B1930A7223F}"/>
    <hyperlink ref="A186" r:id="rId181" display="https://www.conseq.cz/investice/prehled-fondu/allianz-us-high-yield-usd" xr:uid="{1021D0AB-ECAA-46C1-9D1D-2EBCB6B5A906}"/>
    <hyperlink ref="A187" r:id="rId182" display="https://www.conseq.cz/investice/prehled-fondu/allianz-us-high-yield-usd" xr:uid="{62CC09E4-35B8-40C7-AF78-D0C956D697A2}"/>
    <hyperlink ref="A188" r:id="rId183" display="https://www.conseq.cz/investice/prehled-fondu/allianz-us-high-yield-hedged-eur" xr:uid="{1E84F625-08F1-41D2-B05D-5E0CB18ED956}"/>
    <hyperlink ref="A189" r:id="rId184" display="https://www.conseq.cz/investice/prehled-fondu/allianz-us-high-yield-hedged-eur" xr:uid="{83F7D529-129C-4E1A-A4EC-DBE33F1CE363}"/>
    <hyperlink ref="A190" r:id="rId185" display="https://www.conseq.cz/investice/prehled-fondu/allianz-us-short-duration-high-inc-bond-usd" xr:uid="{3282EC1D-9EDD-4A15-A391-5B6B5AB7A62D}"/>
    <hyperlink ref="A191" r:id="rId186" display="https://www.conseq.cz/investice/prehled-fondu/allianz-us-short-duration-high-inc-bond-usd" xr:uid="{E98FD658-CB4A-405F-A7A8-58C9D939AD28}"/>
    <hyperlink ref="A192" r:id="rId187" display="https://www.conseq.cz/investice/prehled-fondu/allianz-us-short-duration-high-inc-bond-hgd-czk" xr:uid="{5DDDAC64-D73A-4F09-92F3-C632785BA8BC}"/>
    <hyperlink ref="A193" r:id="rId188" display="https://www.conseq.cz/investice/prehled-fondu/allianz-us-short-duration-high-inc-bond-hgd-czk" xr:uid="{5B67A901-266B-422A-BAAA-9515D03E7F89}"/>
    <hyperlink ref="A194" r:id="rId189" display="https://www.conseq.cz/investice/prehled-fondu/allianz-us-short-duration-high-inc-bond-hgd-eur" xr:uid="{D59B3B0B-A566-4AB6-9C6A-5DB02FD5FB9A}"/>
    <hyperlink ref="A195" r:id="rId190" display="https://www.conseq.cz/investice/prehled-fondu/allianz-us-short-duration-high-inc-bond-hgd-eur" xr:uid="{23CBF70B-05C3-44FE-9CFD-BE0F2EB09160}"/>
    <hyperlink ref="A196" r:id="rId191" display="https://www.conseq.cz/investice/prehled-fondu/amundi-cpr-defensive-eur" xr:uid="{E2F8A461-5C66-46F3-B03A-CD165DCA7629}"/>
    <hyperlink ref="A197" r:id="rId192" display="https://www.conseq.cz/investice/prehled-fondu/amundi-cpr-defensive-eur" xr:uid="{7550D617-AECE-4882-9077-1A09A1602FF8}"/>
    <hyperlink ref="A198" r:id="rId193" display="https://www.conseq.cz/investice/prehled-fondu/amundi-cpr-global-disruptive-opportunities-eur" xr:uid="{BFAE1A21-9CD9-47A2-AF74-360C96ECE3F7}"/>
    <hyperlink ref="A199" r:id="rId194" display="https://www.conseq.cz/investice/prehled-fondu/amundi-cpr-global-disruptive-opportunities-eur" xr:uid="{8B65E317-FA13-49E7-9CB6-7386ADB47C5F}"/>
    <hyperlink ref="A200" r:id="rId195" display="https://www.conseq.cz/investice/prehled-fondu/amundi-cpr-global-disruptive-opportunities-hg-czk" xr:uid="{4491ABE7-BDA7-40F2-942C-2C8A06984EE5}"/>
    <hyperlink ref="A201" r:id="rId196" display="https://www.conseq.cz/investice/prehled-fondu/amundi-cpr-global-disruptive-opportunities-hg-czk" xr:uid="{C312E381-C597-49EA-B861-3FEB69E214DF}"/>
    <hyperlink ref="A202" r:id="rId197" display="https://www.conseq.cz/investice/prehled-fondu/amundi-cpr-global-food-for-generation-czk" xr:uid="{A45932BC-70DC-41D1-B030-3EDDBE36F731}"/>
    <hyperlink ref="A203" r:id="rId198" display="https://www.conseq.cz/investice/prehled-fondu/amundi-cpr-global-food-for-generation-czk" xr:uid="{CA19CFFF-AEC0-48F7-B779-9837CA934376}"/>
    <hyperlink ref="A204" r:id="rId199" display="https://www.conseq.cz/investice/prehled-fondu/amundi-cpr-global-food-for-generation-eur" xr:uid="{048759C8-7EBC-46A3-B8D6-3C59C9A0A554}"/>
    <hyperlink ref="A205" r:id="rId200" display="https://www.conseq.cz/investice/prehled-fondu/amundi-cpr-global-food-for-generation-eur" xr:uid="{31560946-894D-40FE-8A99-74BCBFC97EC9}"/>
    <hyperlink ref="C2" r:id="rId201" xr:uid="{257BFD7B-9642-4437-A00E-B04004C16BB3}"/>
  </hyperlinks>
  <pageMargins left="0.7" right="0.7" top="0.78740157499999996" bottom="0.78740157499999996" header="0.3" footer="0.3"/>
  <pageSetup paperSize="9" orientation="portrait" verticalDpi="0" r:id="rId2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66E2-8F87-4D07-842E-44C204487496}">
  <dimension ref="A1:AB114"/>
  <sheetViews>
    <sheetView zoomScale="150" zoomScaleNormal="150" workbookViewId="0">
      <pane ySplit="4" topLeftCell="A5" activePane="bottomLeft" state="frozen"/>
      <selection pane="bottomLeft" activeCell="H2" sqref="H2"/>
    </sheetView>
  </sheetViews>
  <sheetFormatPr defaultRowHeight="14.4" x14ac:dyDescent="0.3"/>
  <cols>
    <col min="1" max="1" width="23.5546875" style="40" customWidth="1"/>
    <col min="2" max="2" width="15.88671875" style="40" customWidth="1"/>
    <col min="3" max="4" width="8.88671875" style="40"/>
    <col min="5" max="5" width="16.21875" style="40" customWidth="1"/>
    <col min="6" max="6" width="11.21875" style="41" customWidth="1"/>
    <col min="7" max="7" width="8.88671875" style="40"/>
    <col min="8" max="8" width="13.109375" style="40" bestFit="1" customWidth="1"/>
    <col min="9" max="28" width="8.88671875" style="42"/>
    <col min="29" max="16384" width="8.88671875" style="40"/>
  </cols>
  <sheetData>
    <row r="1" spans="1:28" s="30" customFormat="1" ht="13.2" customHeight="1" x14ac:dyDescent="0.25">
      <c r="A1" s="107" t="s">
        <v>242</v>
      </c>
      <c r="B1" s="109"/>
      <c r="C1" s="27"/>
      <c r="D1" s="27"/>
      <c r="E1" s="47"/>
      <c r="F1" s="28">
        <f>COUNT(F5:F202)</f>
        <v>79</v>
      </c>
      <c r="G1" s="29"/>
      <c r="H1" s="48">
        <v>20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30" customFormat="1" ht="15" thickBot="1" x14ac:dyDescent="0.3">
      <c r="A2" s="108"/>
      <c r="B2" s="110"/>
      <c r="C2" s="112" t="s">
        <v>243</v>
      </c>
      <c r="D2" s="112"/>
      <c r="E2" s="113"/>
      <c r="F2" s="31">
        <f>SUM(F6:F202)</f>
        <v>0.29029999999999995</v>
      </c>
      <c r="G2" s="32"/>
      <c r="H2" s="73">
        <v>21.45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30" customFormat="1" ht="18" thickBot="1" x14ac:dyDescent="0.3">
      <c r="A3" s="49">
        <v>44571</v>
      </c>
      <c r="B3" s="111"/>
      <c r="C3" s="45"/>
      <c r="D3" s="45"/>
      <c r="E3" s="46"/>
      <c r="F3" s="44">
        <f>F2/F1</f>
        <v>3.6746835443037967E-3</v>
      </c>
      <c r="G3" s="32"/>
      <c r="H3" s="50">
        <f>H2*H1</f>
        <v>429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25" customFormat="1" ht="30" customHeight="1" thickBot="1" x14ac:dyDescent="0.25">
      <c r="A4" s="115" t="s">
        <v>0</v>
      </c>
      <c r="B4" s="116"/>
      <c r="C4" s="116"/>
      <c r="D4" s="116"/>
      <c r="E4" s="117"/>
      <c r="F4" s="51" t="s">
        <v>6</v>
      </c>
      <c r="G4" s="33" t="s">
        <v>261</v>
      </c>
      <c r="H4" s="52" t="s">
        <v>258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36" customFormat="1" ht="13.8" customHeight="1" x14ac:dyDescent="0.3">
      <c r="A5" s="114" t="s">
        <v>244</v>
      </c>
      <c r="B5" s="114"/>
      <c r="C5" s="114"/>
      <c r="D5" s="114"/>
      <c r="E5" s="114"/>
      <c r="F5" s="34">
        <v>8.0000000000000004E-4</v>
      </c>
      <c r="G5" s="26" t="s">
        <v>259</v>
      </c>
      <c r="H5" s="72" t="s">
        <v>413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36" customFormat="1" ht="13.8" customHeight="1" x14ac:dyDescent="0.3">
      <c r="A6" s="106" t="s">
        <v>245</v>
      </c>
      <c r="B6" s="106"/>
      <c r="C6" s="106"/>
      <c r="D6" s="106"/>
      <c r="E6" s="106"/>
      <c r="F6" s="37">
        <v>2E-3</v>
      </c>
      <c r="G6" s="24" t="s">
        <v>260</v>
      </c>
      <c r="H6" s="72" t="s">
        <v>413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36" customFormat="1" ht="13.8" customHeight="1" x14ac:dyDescent="0.3">
      <c r="A7" s="106" t="s">
        <v>246</v>
      </c>
      <c r="B7" s="106"/>
      <c r="C7" s="106"/>
      <c r="D7" s="106"/>
      <c r="E7" s="106"/>
      <c r="F7" s="37">
        <v>4.4999999999999997E-3</v>
      </c>
      <c r="G7" s="24" t="s">
        <v>262</v>
      </c>
      <c r="H7" s="72" t="s">
        <v>413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s="36" customFormat="1" ht="13.8" customHeight="1" x14ac:dyDescent="0.3">
      <c r="A8" s="106" t="s">
        <v>247</v>
      </c>
      <c r="B8" s="106"/>
      <c r="C8" s="106"/>
      <c r="D8" s="106"/>
      <c r="E8" s="106"/>
      <c r="F8" s="37">
        <v>2.3999999999999998E-3</v>
      </c>
      <c r="G8" s="24" t="s">
        <v>263</v>
      </c>
      <c r="H8" s="72" t="s">
        <v>413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36" customFormat="1" ht="13.8" customHeight="1" x14ac:dyDescent="0.3">
      <c r="A9" s="106" t="s">
        <v>248</v>
      </c>
      <c r="B9" s="106"/>
      <c r="C9" s="106"/>
      <c r="D9" s="106"/>
      <c r="E9" s="106"/>
      <c r="F9" s="37">
        <v>1.8E-3</v>
      </c>
      <c r="G9" s="24" t="s">
        <v>264</v>
      </c>
      <c r="H9" s="72" t="s">
        <v>413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36" customFormat="1" ht="13.8" customHeight="1" x14ac:dyDescent="0.3">
      <c r="A10" s="106" t="s">
        <v>249</v>
      </c>
      <c r="B10" s="106"/>
      <c r="C10" s="106"/>
      <c r="D10" s="106"/>
      <c r="E10" s="106"/>
      <c r="F10" s="37">
        <v>6.9999999999999999E-4</v>
      </c>
      <c r="G10" s="24" t="s">
        <v>265</v>
      </c>
      <c r="H10" s="72" t="s">
        <v>413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s="36" customFormat="1" ht="13.8" customHeight="1" x14ac:dyDescent="0.3">
      <c r="A11" s="106" t="s">
        <v>250</v>
      </c>
      <c r="B11" s="106"/>
      <c r="C11" s="106"/>
      <c r="D11" s="106"/>
      <c r="E11" s="106"/>
      <c r="F11" s="37">
        <v>4.0000000000000002E-4</v>
      </c>
      <c r="G11" s="24" t="s">
        <v>266</v>
      </c>
      <c r="H11" s="72" t="s">
        <v>413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s="36" customFormat="1" ht="13.8" customHeight="1" x14ac:dyDescent="0.3">
      <c r="A12" s="106" t="s">
        <v>251</v>
      </c>
      <c r="B12" s="106"/>
      <c r="C12" s="106"/>
      <c r="D12" s="106"/>
      <c r="E12" s="106"/>
      <c r="F12" s="37">
        <v>5.9999999999999995E-4</v>
      </c>
      <c r="G12" s="24" t="s">
        <v>267</v>
      </c>
      <c r="H12" s="72" t="s">
        <v>413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s="36" customFormat="1" ht="13.8" customHeight="1" x14ac:dyDescent="0.3">
      <c r="A13" s="106" t="s">
        <v>252</v>
      </c>
      <c r="B13" s="106"/>
      <c r="C13" s="106"/>
      <c r="D13" s="106"/>
      <c r="E13" s="106"/>
      <c r="F13" s="37">
        <v>4.4999999999999997E-3</v>
      </c>
      <c r="G13" s="24" t="s">
        <v>268</v>
      </c>
      <c r="H13" s="72" t="s">
        <v>413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s="36" customFormat="1" ht="13.8" customHeight="1" x14ac:dyDescent="0.3">
      <c r="A14" s="106" t="s">
        <v>253</v>
      </c>
      <c r="B14" s="106"/>
      <c r="C14" s="106"/>
      <c r="D14" s="106"/>
      <c r="E14" s="106"/>
      <c r="F14" s="37">
        <v>3.5000000000000001E-3</v>
      </c>
      <c r="G14" s="24" t="s">
        <v>269</v>
      </c>
      <c r="H14" s="72" t="s">
        <v>413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s="36" customFormat="1" ht="13.8" customHeight="1" x14ac:dyDescent="0.3">
      <c r="A15" s="106" t="s">
        <v>254</v>
      </c>
      <c r="B15" s="106"/>
      <c r="C15" s="106"/>
      <c r="D15" s="106"/>
      <c r="E15" s="106"/>
      <c r="F15" s="37">
        <v>3.5000000000000001E-3</v>
      </c>
      <c r="G15" s="24" t="s">
        <v>284</v>
      </c>
      <c r="H15" s="72" t="s">
        <v>413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36" customFormat="1" ht="13.8" customHeight="1" x14ac:dyDescent="0.3">
      <c r="A16" s="106" t="s">
        <v>255</v>
      </c>
      <c r="B16" s="106"/>
      <c r="C16" s="106"/>
      <c r="D16" s="106"/>
      <c r="E16" s="106"/>
      <c r="F16" s="37">
        <v>1.1999999999999999E-3</v>
      </c>
      <c r="G16" s="24" t="s">
        <v>270</v>
      </c>
      <c r="H16" s="72" t="s">
        <v>413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36" customFormat="1" ht="13.8" customHeight="1" x14ac:dyDescent="0.3">
      <c r="A17" s="106" t="s">
        <v>256</v>
      </c>
      <c r="B17" s="106"/>
      <c r="C17" s="106"/>
      <c r="D17" s="106"/>
      <c r="E17" s="106"/>
      <c r="F17" s="37">
        <v>1.1999999999999999E-3</v>
      </c>
      <c r="G17" s="24" t="s">
        <v>271</v>
      </c>
      <c r="H17" s="72" t="s">
        <v>413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36" customFormat="1" ht="13.8" customHeight="1" x14ac:dyDescent="0.3">
      <c r="A18" s="106" t="s">
        <v>257</v>
      </c>
      <c r="B18" s="106"/>
      <c r="C18" s="106"/>
      <c r="D18" s="106"/>
      <c r="E18" s="106"/>
      <c r="F18" s="37">
        <v>1.1999999999999999E-3</v>
      </c>
      <c r="G18" s="24" t="s">
        <v>272</v>
      </c>
      <c r="H18" s="72" t="s">
        <v>413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36" customFormat="1" ht="13.8" customHeight="1" x14ac:dyDescent="0.3">
      <c r="A19" s="106" t="s">
        <v>285</v>
      </c>
      <c r="B19" s="106"/>
      <c r="C19" s="106"/>
      <c r="D19" s="106"/>
      <c r="E19" s="106"/>
      <c r="F19" s="37">
        <v>1.1999999999999999E-3</v>
      </c>
      <c r="G19" s="24" t="s">
        <v>273</v>
      </c>
      <c r="H19" s="72" t="s">
        <v>413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s="36" customFormat="1" ht="13.8" customHeight="1" x14ac:dyDescent="0.3">
      <c r="A20" s="106" t="s">
        <v>286</v>
      </c>
      <c r="B20" s="106"/>
      <c r="C20" s="106"/>
      <c r="D20" s="106"/>
      <c r="E20" s="106"/>
      <c r="F20" s="37">
        <v>1.1999999999999999E-3</v>
      </c>
      <c r="G20" s="24" t="s">
        <v>274</v>
      </c>
      <c r="H20" s="72" t="s">
        <v>413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s="36" customFormat="1" ht="13.8" customHeight="1" x14ac:dyDescent="0.3">
      <c r="A21" s="106" t="s">
        <v>287</v>
      </c>
      <c r="B21" s="106"/>
      <c r="C21" s="106"/>
      <c r="D21" s="106"/>
      <c r="E21" s="106"/>
      <c r="F21" s="37">
        <v>1.1999999999999999E-3</v>
      </c>
      <c r="G21" s="24" t="s">
        <v>275</v>
      </c>
      <c r="H21" s="72" t="s">
        <v>413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s="36" customFormat="1" ht="13.8" customHeight="1" x14ac:dyDescent="0.3">
      <c r="A22" s="106" t="s">
        <v>288</v>
      </c>
      <c r="B22" s="106"/>
      <c r="C22" s="106"/>
      <c r="D22" s="106"/>
      <c r="E22" s="106"/>
      <c r="F22" s="37">
        <v>1.1999999999999999E-3</v>
      </c>
      <c r="G22" s="24" t="s">
        <v>276</v>
      </c>
      <c r="H22" s="72" t="s">
        <v>413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s="36" customFormat="1" ht="13.8" customHeight="1" x14ac:dyDescent="0.3">
      <c r="A23" s="106" t="s">
        <v>289</v>
      </c>
      <c r="B23" s="106"/>
      <c r="C23" s="106"/>
      <c r="D23" s="106"/>
      <c r="E23" s="106"/>
      <c r="F23" s="37">
        <v>1.1999999999999999E-3</v>
      </c>
      <c r="G23" s="24" t="s">
        <v>277</v>
      </c>
      <c r="H23" s="72" t="s">
        <v>413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s="36" customFormat="1" ht="13.8" customHeight="1" x14ac:dyDescent="0.3">
      <c r="A24" s="106" t="s">
        <v>290</v>
      </c>
      <c r="B24" s="106"/>
      <c r="C24" s="106"/>
      <c r="D24" s="106"/>
      <c r="E24" s="106"/>
      <c r="F24" s="37">
        <v>1.1999999999999999E-3</v>
      </c>
      <c r="G24" s="24" t="s">
        <v>278</v>
      </c>
      <c r="H24" s="72" t="s">
        <v>413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36" customFormat="1" ht="13.8" customHeight="1" x14ac:dyDescent="0.3">
      <c r="A25" s="106" t="s">
        <v>291</v>
      </c>
      <c r="B25" s="106"/>
      <c r="C25" s="106"/>
      <c r="D25" s="106"/>
      <c r="E25" s="106"/>
      <c r="F25" s="37">
        <v>3.5000000000000001E-3</v>
      </c>
      <c r="G25" s="24" t="s">
        <v>279</v>
      </c>
      <c r="H25" s="72" t="s">
        <v>413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36" customFormat="1" ht="13.8" customHeight="1" x14ac:dyDescent="0.3">
      <c r="A26" s="106" t="s">
        <v>292</v>
      </c>
      <c r="B26" s="106"/>
      <c r="C26" s="106"/>
      <c r="D26" s="106"/>
      <c r="E26" s="106"/>
      <c r="F26" s="37">
        <v>1.1999999999999999E-3</v>
      </c>
      <c r="G26" s="24" t="s">
        <v>280</v>
      </c>
      <c r="H26" s="72" t="s">
        <v>413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36" customFormat="1" ht="13.8" customHeight="1" x14ac:dyDescent="0.3">
      <c r="A27" s="101" t="s">
        <v>293</v>
      </c>
      <c r="B27" s="102"/>
      <c r="C27" s="102"/>
      <c r="D27" s="102"/>
      <c r="E27" s="103"/>
      <c r="F27" s="37">
        <v>1.1999999999999999E-3</v>
      </c>
      <c r="G27" s="24" t="s">
        <v>339</v>
      </c>
      <c r="H27" s="72" t="s">
        <v>413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s="36" customFormat="1" ht="13.8" customHeight="1" x14ac:dyDescent="0.3">
      <c r="A28" s="106" t="s">
        <v>294</v>
      </c>
      <c r="B28" s="106"/>
      <c r="C28" s="106"/>
      <c r="D28" s="106"/>
      <c r="E28" s="106"/>
      <c r="F28" s="37">
        <v>3.5000000000000001E-3</v>
      </c>
      <c r="G28" s="24" t="s">
        <v>281</v>
      </c>
      <c r="H28" s="72" t="s">
        <v>413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36" customFormat="1" ht="13.8" customHeight="1" x14ac:dyDescent="0.3">
      <c r="A29" s="106" t="s">
        <v>295</v>
      </c>
      <c r="B29" s="106"/>
      <c r="C29" s="106"/>
      <c r="D29" s="106"/>
      <c r="E29" s="106"/>
      <c r="F29" s="37">
        <v>3.5000000000000001E-3</v>
      </c>
      <c r="G29" s="24" t="s">
        <v>282</v>
      </c>
      <c r="H29" s="72" t="s">
        <v>413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s="36" customFormat="1" ht="13.8" customHeight="1" x14ac:dyDescent="0.3">
      <c r="A30" s="106" t="s">
        <v>296</v>
      </c>
      <c r="B30" s="106"/>
      <c r="C30" s="106"/>
      <c r="D30" s="106"/>
      <c r="E30" s="106"/>
      <c r="F30" s="37">
        <v>3.5000000000000001E-3</v>
      </c>
      <c r="G30" s="24" t="s">
        <v>283</v>
      </c>
      <c r="H30" s="72" t="s">
        <v>413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s="36" customFormat="1" ht="13.8" customHeight="1" x14ac:dyDescent="0.3">
      <c r="A31" s="106" t="s">
        <v>309</v>
      </c>
      <c r="B31" s="106"/>
      <c r="C31" s="106"/>
      <c r="D31" s="106"/>
      <c r="E31" s="106"/>
      <c r="F31" s="37">
        <v>1.8E-3</v>
      </c>
      <c r="G31" s="24" t="s">
        <v>297</v>
      </c>
      <c r="H31" s="72" t="s">
        <v>413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s="36" customFormat="1" ht="13.8" customHeight="1" x14ac:dyDescent="0.3">
      <c r="A32" s="106" t="s">
        <v>311</v>
      </c>
      <c r="B32" s="106"/>
      <c r="C32" s="106"/>
      <c r="D32" s="106"/>
      <c r="E32" s="106"/>
      <c r="F32" s="37">
        <v>6.7000000000000002E-3</v>
      </c>
      <c r="G32" s="24" t="s">
        <v>310</v>
      </c>
      <c r="H32" s="72" t="s">
        <v>413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s="36" customFormat="1" ht="13.8" customHeight="1" x14ac:dyDescent="0.3">
      <c r="A33" s="106" t="s">
        <v>312</v>
      </c>
      <c r="B33" s="106"/>
      <c r="C33" s="106"/>
      <c r="D33" s="106"/>
      <c r="E33" s="106"/>
      <c r="F33" s="37">
        <v>6.8999999999999999E-3</v>
      </c>
      <c r="G33" s="24" t="s">
        <v>298</v>
      </c>
      <c r="H33" s="72" t="s">
        <v>413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s="36" customFormat="1" ht="13.8" customHeight="1" x14ac:dyDescent="0.3">
      <c r="A34" s="106" t="s">
        <v>313</v>
      </c>
      <c r="B34" s="106"/>
      <c r="C34" s="106"/>
      <c r="D34" s="106"/>
      <c r="E34" s="106"/>
      <c r="F34" s="37">
        <v>4.7999999999999996E-3</v>
      </c>
      <c r="G34" s="24" t="s">
        <v>299</v>
      </c>
      <c r="H34" s="72" t="s">
        <v>413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s="36" customFormat="1" ht="13.8" customHeight="1" x14ac:dyDescent="0.3">
      <c r="A35" s="106" t="s">
        <v>314</v>
      </c>
      <c r="B35" s="106"/>
      <c r="C35" s="106"/>
      <c r="D35" s="106"/>
      <c r="E35" s="106"/>
      <c r="F35" s="37">
        <v>1.1999999999999999E-3</v>
      </c>
      <c r="G35" s="24" t="s">
        <v>300</v>
      </c>
      <c r="H35" s="72" t="s">
        <v>413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s="36" customFormat="1" ht="13.8" customHeight="1" x14ac:dyDescent="0.3">
      <c r="A36" s="106" t="s">
        <v>315</v>
      </c>
      <c r="B36" s="106"/>
      <c r="C36" s="106"/>
      <c r="D36" s="106"/>
      <c r="E36" s="106"/>
      <c r="F36" s="37">
        <v>1.1999999999999999E-3</v>
      </c>
      <c r="G36" s="24" t="s">
        <v>301</v>
      </c>
      <c r="H36" s="72" t="s">
        <v>413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s="36" customFormat="1" ht="13.8" customHeight="1" x14ac:dyDescent="0.3">
      <c r="A37" s="106" t="s">
        <v>316</v>
      </c>
      <c r="B37" s="106"/>
      <c r="C37" s="106"/>
      <c r="D37" s="106"/>
      <c r="E37" s="106"/>
      <c r="F37" s="37">
        <v>4.1000000000000003E-3</v>
      </c>
      <c r="G37" s="24" t="s">
        <v>302</v>
      </c>
      <c r="H37" s="72" t="s">
        <v>413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s="36" customFormat="1" ht="13.8" customHeight="1" x14ac:dyDescent="0.3">
      <c r="A38" s="106" t="s">
        <v>317</v>
      </c>
      <c r="B38" s="106"/>
      <c r="C38" s="106"/>
      <c r="D38" s="106"/>
      <c r="E38" s="106"/>
      <c r="F38" s="37">
        <v>3.2000000000000002E-3</v>
      </c>
      <c r="G38" s="24" t="s">
        <v>303</v>
      </c>
      <c r="H38" s="72" t="s">
        <v>413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s="36" customFormat="1" ht="13.8" customHeight="1" x14ac:dyDescent="0.3">
      <c r="A39" s="106" t="s">
        <v>318</v>
      </c>
      <c r="B39" s="106"/>
      <c r="C39" s="106"/>
      <c r="D39" s="106"/>
      <c r="E39" s="106"/>
      <c r="F39" s="37">
        <v>3.2000000000000002E-3</v>
      </c>
      <c r="G39" s="24" t="s">
        <v>304</v>
      </c>
      <c r="H39" s="72" t="s">
        <v>413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s="36" customFormat="1" ht="13.8" customHeight="1" x14ac:dyDescent="0.3">
      <c r="A40" s="106" t="s">
        <v>319</v>
      </c>
      <c r="B40" s="106"/>
      <c r="C40" s="106"/>
      <c r="D40" s="106"/>
      <c r="E40" s="106"/>
      <c r="F40" s="37">
        <v>7.0000000000000001E-3</v>
      </c>
      <c r="G40" s="24" t="s">
        <v>305</v>
      </c>
      <c r="H40" s="72" t="s">
        <v>413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s="36" customFormat="1" ht="13.8" customHeight="1" x14ac:dyDescent="0.3">
      <c r="A41" s="106" t="s">
        <v>320</v>
      </c>
      <c r="B41" s="106"/>
      <c r="C41" s="106"/>
      <c r="D41" s="106"/>
      <c r="E41" s="106"/>
      <c r="F41" s="37">
        <v>8.9999999999999998E-4</v>
      </c>
      <c r="G41" s="24" t="s">
        <v>306</v>
      </c>
      <c r="H41" s="72" t="s">
        <v>413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s="36" customFormat="1" ht="13.8" customHeight="1" x14ac:dyDescent="0.3">
      <c r="A42" s="106" t="s">
        <v>321</v>
      </c>
      <c r="B42" s="106"/>
      <c r="C42" s="106"/>
      <c r="D42" s="106"/>
      <c r="E42" s="106"/>
      <c r="F42" s="37">
        <v>5.1000000000000004E-3</v>
      </c>
      <c r="G42" s="24" t="s">
        <v>307</v>
      </c>
      <c r="H42" s="72" t="s">
        <v>413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s="36" customFormat="1" ht="13.8" customHeight="1" x14ac:dyDescent="0.3">
      <c r="A43" s="106" t="s">
        <v>322</v>
      </c>
      <c r="B43" s="106"/>
      <c r="C43" s="106"/>
      <c r="D43" s="106"/>
      <c r="E43" s="106"/>
      <c r="F43" s="37">
        <v>4.7999999999999996E-3</v>
      </c>
      <c r="G43" s="24" t="s">
        <v>308</v>
      </c>
      <c r="H43" s="72" t="s">
        <v>413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s="38" customFormat="1" ht="13.8" customHeight="1" x14ac:dyDescent="0.3">
      <c r="A44" s="99" t="s">
        <v>340</v>
      </c>
      <c r="B44" s="99"/>
      <c r="C44" s="99"/>
      <c r="D44" s="99"/>
      <c r="E44" s="100"/>
      <c r="F44" s="37">
        <v>1.5E-3</v>
      </c>
      <c r="G44" s="24" t="s">
        <v>341</v>
      </c>
      <c r="H44" s="72" t="s">
        <v>413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s="38" customFormat="1" ht="13.8" customHeight="1" x14ac:dyDescent="0.3">
      <c r="A45" s="99" t="s">
        <v>342</v>
      </c>
      <c r="B45" s="99"/>
      <c r="C45" s="99"/>
      <c r="D45" s="99"/>
      <c r="E45" s="100"/>
      <c r="F45" s="37">
        <v>1.9E-3</v>
      </c>
      <c r="G45" s="24" t="s">
        <v>343</v>
      </c>
      <c r="H45" s="72" t="s">
        <v>413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s="38" customFormat="1" ht="13.8" customHeight="1" x14ac:dyDescent="0.3">
      <c r="A46" s="104" t="s">
        <v>344</v>
      </c>
      <c r="B46" s="104"/>
      <c r="C46" s="104"/>
      <c r="D46" s="104"/>
      <c r="E46" s="105"/>
      <c r="F46" s="37">
        <v>5.9999999999999995E-4</v>
      </c>
      <c r="G46" s="24" t="s">
        <v>345</v>
      </c>
      <c r="H46" s="72" t="s">
        <v>413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s="38" customFormat="1" ht="13.8" customHeight="1" x14ac:dyDescent="0.3">
      <c r="A47" s="99" t="s">
        <v>346</v>
      </c>
      <c r="B47" s="99"/>
      <c r="C47" s="99"/>
      <c r="D47" s="99"/>
      <c r="E47" s="100"/>
      <c r="F47" s="37">
        <v>4.0000000000000002E-4</v>
      </c>
      <c r="G47" s="24" t="s">
        <v>347</v>
      </c>
      <c r="H47" s="72" t="s">
        <v>413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s="38" customFormat="1" ht="13.8" customHeight="1" x14ac:dyDescent="0.3">
      <c r="A48" s="99" t="s">
        <v>348</v>
      </c>
      <c r="B48" s="99"/>
      <c r="C48" s="99"/>
      <c r="D48" s="99"/>
      <c r="E48" s="100"/>
      <c r="F48" s="37">
        <v>1.4E-3</v>
      </c>
      <c r="G48" s="24" t="s">
        <v>349</v>
      </c>
      <c r="H48" s="72" t="s">
        <v>413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1:28" s="38" customFormat="1" ht="13.8" customHeight="1" x14ac:dyDescent="0.3">
      <c r="A49" s="101" t="s">
        <v>350</v>
      </c>
      <c r="B49" s="102"/>
      <c r="C49" s="102"/>
      <c r="D49" s="102"/>
      <c r="E49" s="103"/>
      <c r="F49" s="37">
        <v>5.0000000000000001E-3</v>
      </c>
      <c r="G49" s="24" t="s">
        <v>351</v>
      </c>
      <c r="H49" s="72" t="s">
        <v>413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1:28" s="38" customFormat="1" ht="13.8" customHeight="1" x14ac:dyDescent="0.3">
      <c r="A50" s="99" t="s">
        <v>352</v>
      </c>
      <c r="B50" s="99"/>
      <c r="C50" s="99"/>
      <c r="D50" s="99"/>
      <c r="E50" s="100"/>
      <c r="F50" s="37">
        <v>3.8999999999999998E-3</v>
      </c>
      <c r="G50" s="24" t="s">
        <v>353</v>
      </c>
      <c r="H50" s="72" t="s">
        <v>413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s="38" customFormat="1" ht="13.8" customHeight="1" x14ac:dyDescent="0.3">
      <c r="A51" s="99" t="s">
        <v>354</v>
      </c>
      <c r="B51" s="99"/>
      <c r="C51" s="99"/>
      <c r="D51" s="99"/>
      <c r="E51" s="100"/>
      <c r="F51" s="37">
        <v>4.0000000000000001E-3</v>
      </c>
      <c r="G51" s="24" t="s">
        <v>355</v>
      </c>
      <c r="H51" s="72" t="s">
        <v>413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1:28" s="38" customFormat="1" ht="13.8" customHeight="1" x14ac:dyDescent="0.3">
      <c r="A52" s="99" t="s">
        <v>356</v>
      </c>
      <c r="B52" s="99"/>
      <c r="C52" s="99"/>
      <c r="D52" s="99"/>
      <c r="E52" s="100"/>
      <c r="F52" s="37">
        <v>1.5E-3</v>
      </c>
      <c r="G52" s="24" t="s">
        <v>357</v>
      </c>
      <c r="H52" s="72" t="s">
        <v>413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8" s="38" customFormat="1" ht="13.8" customHeight="1" x14ac:dyDescent="0.3">
      <c r="A53" s="99" t="s">
        <v>358</v>
      </c>
      <c r="B53" s="99"/>
      <c r="C53" s="99"/>
      <c r="D53" s="99"/>
      <c r="E53" s="100"/>
      <c r="F53" s="37">
        <v>1.5E-3</v>
      </c>
      <c r="G53" s="24" t="s">
        <v>359</v>
      </c>
      <c r="H53" s="72" t="s">
        <v>413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s="38" customFormat="1" ht="13.8" customHeight="1" x14ac:dyDescent="0.3">
      <c r="A54" s="99" t="s">
        <v>360</v>
      </c>
      <c r="B54" s="99"/>
      <c r="C54" s="99"/>
      <c r="D54" s="99"/>
      <c r="E54" s="100"/>
      <c r="F54" s="37">
        <v>6.0000000000000001E-3</v>
      </c>
      <c r="G54" s="24" t="s">
        <v>361</v>
      </c>
      <c r="H54" s="72" t="s">
        <v>413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s="38" customFormat="1" ht="13.8" customHeight="1" x14ac:dyDescent="0.3">
      <c r="A55" s="99" t="s">
        <v>362</v>
      </c>
      <c r="B55" s="99"/>
      <c r="C55" s="99"/>
      <c r="D55" s="99"/>
      <c r="E55" s="100"/>
      <c r="F55" s="37">
        <v>5.1000000000000004E-3</v>
      </c>
      <c r="G55" s="24" t="s">
        <v>363</v>
      </c>
      <c r="H55" s="72" t="s">
        <v>413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s="38" customFormat="1" ht="13.8" x14ac:dyDescent="0.3">
      <c r="A56" s="99" t="s">
        <v>364</v>
      </c>
      <c r="B56" s="99"/>
      <c r="C56" s="99"/>
      <c r="D56" s="99"/>
      <c r="E56" s="100"/>
      <c r="F56" s="37">
        <v>5.8999999999999999E-3</v>
      </c>
      <c r="G56" s="24" t="s">
        <v>365</v>
      </c>
      <c r="H56" s="72" t="s">
        <v>413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 s="38" customFormat="1" ht="13.8" customHeight="1" x14ac:dyDescent="0.3">
      <c r="A57" s="99" t="s">
        <v>366</v>
      </c>
      <c r="B57" s="99"/>
      <c r="C57" s="99"/>
      <c r="D57" s="99"/>
      <c r="E57" s="100"/>
      <c r="F57" s="37">
        <v>5.1000000000000004E-3</v>
      </c>
      <c r="G57" s="24" t="s">
        <v>367</v>
      </c>
      <c r="H57" s="72" t="s">
        <v>413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1:28" s="38" customFormat="1" ht="13.8" customHeight="1" x14ac:dyDescent="0.3">
      <c r="A58" s="99" t="s">
        <v>368</v>
      </c>
      <c r="B58" s="99"/>
      <c r="C58" s="99"/>
      <c r="D58" s="99"/>
      <c r="E58" s="100"/>
      <c r="F58" s="37">
        <v>6.1000000000000004E-3</v>
      </c>
      <c r="G58" s="24" t="s">
        <v>369</v>
      </c>
      <c r="H58" s="72" t="s">
        <v>413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1:28" s="38" customFormat="1" ht="13.8" customHeight="1" x14ac:dyDescent="0.3">
      <c r="A59" s="99" t="s">
        <v>319</v>
      </c>
      <c r="B59" s="99"/>
      <c r="C59" s="99"/>
      <c r="D59" s="99"/>
      <c r="E59" s="100"/>
      <c r="F59" s="37">
        <v>7.0000000000000001E-3</v>
      </c>
      <c r="G59" s="24" t="s">
        <v>305</v>
      </c>
      <c r="H59" s="72" t="s">
        <v>413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28" s="38" customFormat="1" ht="13.8" customHeight="1" x14ac:dyDescent="0.3">
      <c r="A60" s="99" t="s">
        <v>320</v>
      </c>
      <c r="B60" s="99"/>
      <c r="C60" s="99"/>
      <c r="D60" s="99"/>
      <c r="E60" s="100"/>
      <c r="F60" s="37">
        <v>8.9999999999999998E-4</v>
      </c>
      <c r="G60" s="24" t="s">
        <v>306</v>
      </c>
      <c r="H60" s="72" t="s">
        <v>413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 s="38" customFormat="1" ht="13.8" customHeight="1" x14ac:dyDescent="0.3">
      <c r="A61" s="98" t="s">
        <v>321</v>
      </c>
      <c r="B61" s="98"/>
      <c r="C61" s="98"/>
      <c r="D61" s="98"/>
      <c r="E61" s="98"/>
      <c r="F61" s="37">
        <v>5.1000000000000004E-3</v>
      </c>
      <c r="G61" s="24" t="s">
        <v>307</v>
      </c>
      <c r="H61" s="72" t="s">
        <v>413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8" s="38" customFormat="1" ht="13.8" customHeight="1" x14ac:dyDescent="0.3">
      <c r="A62" s="98" t="s">
        <v>370</v>
      </c>
      <c r="B62" s="98"/>
      <c r="C62" s="98"/>
      <c r="D62" s="98"/>
      <c r="E62" s="98"/>
      <c r="F62" s="37">
        <v>4.7999999999999996E-3</v>
      </c>
      <c r="G62" s="24" t="s">
        <v>308</v>
      </c>
      <c r="H62" s="72" t="s">
        <v>413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1:28" s="38" customFormat="1" ht="13.8" customHeight="1" x14ac:dyDescent="0.3">
      <c r="A63" s="98" t="s">
        <v>371</v>
      </c>
      <c r="B63" s="98"/>
      <c r="C63" s="98"/>
      <c r="D63" s="98"/>
      <c r="E63" s="98"/>
      <c r="F63" s="37">
        <v>5.1000000000000004E-3</v>
      </c>
      <c r="G63" s="24" t="s">
        <v>372</v>
      </c>
      <c r="H63" s="72" t="s">
        <v>413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s="38" customFormat="1" ht="13.8" customHeight="1" x14ac:dyDescent="0.3">
      <c r="A64" s="98" t="s">
        <v>373</v>
      </c>
      <c r="B64" s="98"/>
      <c r="C64" s="98"/>
      <c r="D64" s="98"/>
      <c r="E64" s="98"/>
      <c r="F64" s="37">
        <v>5.1000000000000004E-3</v>
      </c>
      <c r="G64" s="24" t="s">
        <v>374</v>
      </c>
      <c r="H64" s="72" t="s">
        <v>413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</row>
    <row r="65" spans="1:28" s="38" customFormat="1" ht="13.8" customHeight="1" x14ac:dyDescent="0.3">
      <c r="A65" s="98" t="s">
        <v>375</v>
      </c>
      <c r="B65" s="98"/>
      <c r="C65" s="98"/>
      <c r="D65" s="98"/>
      <c r="E65" s="98"/>
      <c r="F65" s="37">
        <v>5.7999999999999996E-3</v>
      </c>
      <c r="G65" s="24" t="s">
        <v>376</v>
      </c>
      <c r="H65" s="72" t="s">
        <v>413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1:28" s="38" customFormat="1" ht="13.8" customHeight="1" x14ac:dyDescent="0.3">
      <c r="A66" s="98" t="s">
        <v>377</v>
      </c>
      <c r="B66" s="98"/>
      <c r="C66" s="98"/>
      <c r="D66" s="98"/>
      <c r="E66" s="98"/>
      <c r="F66" s="37">
        <v>5.1000000000000004E-3</v>
      </c>
      <c r="G66" s="24" t="s">
        <v>378</v>
      </c>
      <c r="H66" s="72" t="s">
        <v>413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1:28" s="38" customFormat="1" ht="13.8" customHeight="1" x14ac:dyDescent="0.3">
      <c r="A67" s="98" t="s">
        <v>379</v>
      </c>
      <c r="B67" s="98"/>
      <c r="C67" s="98"/>
      <c r="D67" s="98"/>
      <c r="E67" s="98"/>
      <c r="F67" s="37">
        <v>5.8999999999999999E-3</v>
      </c>
      <c r="G67" s="24" t="s">
        <v>380</v>
      </c>
      <c r="H67" s="72" t="s">
        <v>413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28" s="38" customFormat="1" ht="13.8" customHeight="1" x14ac:dyDescent="0.3">
      <c r="A68" s="98" t="s">
        <v>381</v>
      </c>
      <c r="B68" s="98"/>
      <c r="C68" s="98"/>
      <c r="D68" s="98"/>
      <c r="E68" s="98"/>
      <c r="F68" s="37">
        <v>5.8999999999999999E-3</v>
      </c>
      <c r="G68" s="24" t="s">
        <v>382</v>
      </c>
      <c r="H68" s="72" t="s">
        <v>413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1:28" s="38" customFormat="1" ht="13.8" customHeight="1" x14ac:dyDescent="0.3">
      <c r="A69" s="98" t="s">
        <v>383</v>
      </c>
      <c r="B69" s="98"/>
      <c r="C69" s="98"/>
      <c r="D69" s="98"/>
      <c r="E69" s="98"/>
      <c r="F69" s="37">
        <v>6.8999999999999999E-3</v>
      </c>
      <c r="G69" s="24" t="s">
        <v>384</v>
      </c>
      <c r="H69" s="72" t="s">
        <v>413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1:28" s="38" customFormat="1" ht="13.8" customHeight="1" x14ac:dyDescent="0.3">
      <c r="A70" s="98" t="s">
        <v>385</v>
      </c>
      <c r="B70" s="98"/>
      <c r="C70" s="98"/>
      <c r="D70" s="98"/>
      <c r="E70" s="98"/>
      <c r="F70" s="37">
        <v>5.8999999999999999E-3</v>
      </c>
      <c r="G70" s="24" t="s">
        <v>386</v>
      </c>
      <c r="H70" s="72" t="s">
        <v>413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1:28" s="38" customFormat="1" ht="13.8" customHeight="1" x14ac:dyDescent="0.3">
      <c r="A71" s="98" t="s">
        <v>387</v>
      </c>
      <c r="B71" s="98"/>
      <c r="C71" s="98"/>
      <c r="D71" s="98"/>
      <c r="E71" s="98"/>
      <c r="F71" s="37">
        <v>5.1000000000000004E-3</v>
      </c>
      <c r="G71" s="24" t="s">
        <v>388</v>
      </c>
      <c r="H71" s="72" t="s">
        <v>413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spans="1:28" s="38" customFormat="1" ht="13.8" customHeight="1" x14ac:dyDescent="0.3">
      <c r="A72" s="98" t="s">
        <v>389</v>
      </c>
      <c r="B72" s="98"/>
      <c r="C72" s="98"/>
      <c r="D72" s="98"/>
      <c r="E72" s="98"/>
      <c r="F72" s="37">
        <v>5.1000000000000004E-3</v>
      </c>
      <c r="G72" s="24" t="s">
        <v>390</v>
      </c>
      <c r="H72" s="72" t="s">
        <v>413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1:28" s="38" customFormat="1" ht="13.8" customHeight="1" x14ac:dyDescent="0.3">
      <c r="A73" s="98" t="s">
        <v>391</v>
      </c>
      <c r="B73" s="98"/>
      <c r="C73" s="98"/>
      <c r="D73" s="98"/>
      <c r="E73" s="98"/>
      <c r="F73" s="37">
        <v>5.1000000000000004E-3</v>
      </c>
      <c r="G73" s="24" t="s">
        <v>392</v>
      </c>
      <c r="H73" s="72" t="s">
        <v>413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</row>
    <row r="74" spans="1:28" s="38" customFormat="1" ht="13.8" customHeight="1" x14ac:dyDescent="0.3">
      <c r="A74" s="98" t="s">
        <v>393</v>
      </c>
      <c r="B74" s="98"/>
      <c r="C74" s="98"/>
      <c r="D74" s="98"/>
      <c r="E74" s="98"/>
      <c r="F74" s="37">
        <v>6.7000000000000002E-3</v>
      </c>
      <c r="G74" s="24" t="s">
        <v>394</v>
      </c>
      <c r="H74" s="72" t="s">
        <v>413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s="38" customFormat="1" ht="13.8" customHeight="1" x14ac:dyDescent="0.3">
      <c r="A75" s="98" t="s">
        <v>395</v>
      </c>
      <c r="B75" s="98"/>
      <c r="C75" s="98"/>
      <c r="D75" s="98"/>
      <c r="E75" s="98"/>
      <c r="F75" s="37">
        <v>7.4000000000000003E-3</v>
      </c>
      <c r="G75" s="24" t="s">
        <v>396</v>
      </c>
      <c r="H75" s="72" t="s">
        <v>413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28" s="38" customFormat="1" ht="13.8" customHeight="1" x14ac:dyDescent="0.3">
      <c r="A76" s="98" t="s">
        <v>397</v>
      </c>
      <c r="B76" s="98"/>
      <c r="C76" s="98"/>
      <c r="D76" s="98"/>
      <c r="E76" s="98"/>
      <c r="F76" s="37">
        <v>5.8999999999999999E-3</v>
      </c>
      <c r="G76" s="24" t="s">
        <v>398</v>
      </c>
      <c r="H76" s="72" t="s">
        <v>413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1:28" s="38" customFormat="1" ht="13.8" customHeight="1" x14ac:dyDescent="0.3">
      <c r="A77" s="98" t="s">
        <v>399</v>
      </c>
      <c r="B77" s="98"/>
      <c r="C77" s="98"/>
      <c r="D77" s="98"/>
      <c r="E77" s="98"/>
      <c r="F77" s="37">
        <v>5.8999999999999999E-3</v>
      </c>
      <c r="G77" s="24" t="s">
        <v>400</v>
      </c>
      <c r="H77" s="72" t="s">
        <v>413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  <row r="78" spans="1:28" s="38" customFormat="1" ht="13.8" customHeight="1" x14ac:dyDescent="0.3">
      <c r="A78" s="98" t="s">
        <v>401</v>
      </c>
      <c r="B78" s="98"/>
      <c r="C78" s="98"/>
      <c r="D78" s="98"/>
      <c r="E78" s="98"/>
      <c r="F78" s="37">
        <v>5.1000000000000004E-3</v>
      </c>
      <c r="G78" s="24" t="s">
        <v>402</v>
      </c>
      <c r="H78" s="72" t="s">
        <v>413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8" s="38" customFormat="1" ht="13.8" customHeight="1" x14ac:dyDescent="0.3">
      <c r="A79" s="98" t="s">
        <v>403</v>
      </c>
      <c r="B79" s="98"/>
      <c r="C79" s="98"/>
      <c r="D79" s="98"/>
      <c r="E79" s="98"/>
      <c r="F79" s="37">
        <v>5.8999999999999999E-3</v>
      </c>
      <c r="G79" s="24" t="s">
        <v>404</v>
      </c>
      <c r="H79" s="72" t="s">
        <v>413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28" s="38" customFormat="1" ht="13.8" customHeight="1" x14ac:dyDescent="0.3">
      <c r="A80" s="98" t="s">
        <v>405</v>
      </c>
      <c r="B80" s="98"/>
      <c r="C80" s="98"/>
      <c r="D80" s="98"/>
      <c r="E80" s="98"/>
      <c r="F80" s="37">
        <v>5.8999999999999999E-3</v>
      </c>
      <c r="G80" s="24" t="s">
        <v>406</v>
      </c>
      <c r="H80" s="72" t="s">
        <v>413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s="38" customFormat="1" ht="13.8" customHeight="1" x14ac:dyDescent="0.3">
      <c r="A81" s="98" t="s">
        <v>407</v>
      </c>
      <c r="B81" s="98"/>
      <c r="C81" s="98"/>
      <c r="D81" s="98"/>
      <c r="E81" s="98"/>
      <c r="F81" s="37">
        <v>5.1000000000000004E-3</v>
      </c>
      <c r="G81" s="24" t="s">
        <v>408</v>
      </c>
      <c r="H81" s="72" t="s">
        <v>413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1:28" s="38" customFormat="1" ht="13.8" customHeight="1" x14ac:dyDescent="0.3">
      <c r="A82" s="98" t="s">
        <v>409</v>
      </c>
      <c r="B82" s="98"/>
      <c r="C82" s="98"/>
      <c r="D82" s="98"/>
      <c r="E82" s="98"/>
      <c r="F82" s="37">
        <v>5.1000000000000004E-3</v>
      </c>
      <c r="G82" s="24" t="s">
        <v>410</v>
      </c>
      <c r="H82" s="72" t="s">
        <v>413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1:28" s="38" customFormat="1" ht="13.8" customHeight="1" x14ac:dyDescent="0.3">
      <c r="A83" s="98" t="s">
        <v>411</v>
      </c>
      <c r="B83" s="98"/>
      <c r="C83" s="98"/>
      <c r="D83" s="98"/>
      <c r="E83" s="98"/>
      <c r="F83" s="37">
        <v>6.6E-3</v>
      </c>
      <c r="G83" s="24" t="s">
        <v>412</v>
      </c>
      <c r="H83" s="72" t="s">
        <v>413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:28" s="38" customFormat="1" ht="13.8" x14ac:dyDescent="0.3">
      <c r="F84" s="39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1:28" s="38" customFormat="1" ht="13.8" x14ac:dyDescent="0.3">
      <c r="F85" s="3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:28" s="38" customFormat="1" ht="13.8" x14ac:dyDescent="0.3">
      <c r="F86" s="39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1:28" s="38" customFormat="1" ht="13.8" x14ac:dyDescent="0.3">
      <c r="F87" s="39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</row>
    <row r="88" spans="1:28" s="38" customFormat="1" ht="13.8" x14ac:dyDescent="0.3">
      <c r="F88" s="39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1:28" s="38" customFormat="1" ht="13.8" x14ac:dyDescent="0.3">
      <c r="F89" s="39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1:28" s="38" customFormat="1" ht="13.8" x14ac:dyDescent="0.3">
      <c r="F90" s="3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1:28" s="38" customFormat="1" ht="13.8" x14ac:dyDescent="0.3">
      <c r="F91" s="39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spans="1:28" s="38" customFormat="1" ht="13.8" x14ac:dyDescent="0.3">
      <c r="F92" s="39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</row>
    <row r="93" spans="1:28" s="38" customFormat="1" ht="13.8" x14ac:dyDescent="0.3">
      <c r="F93" s="39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1:28" s="38" customFormat="1" ht="13.8" x14ac:dyDescent="0.3">
      <c r="F94" s="39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1:28" s="38" customFormat="1" ht="13.8" x14ac:dyDescent="0.3">
      <c r="F95" s="3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spans="1:28" s="38" customFormat="1" ht="13.8" x14ac:dyDescent="0.3">
      <c r="F96" s="39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6:28" s="38" customFormat="1" ht="13.8" x14ac:dyDescent="0.3">
      <c r="F97" s="39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6:28" s="38" customFormat="1" ht="13.8" x14ac:dyDescent="0.3">
      <c r="F98" s="39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6:28" s="38" customFormat="1" ht="13.8" x14ac:dyDescent="0.3">
      <c r="F99" s="3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6:28" s="38" customFormat="1" ht="13.8" x14ac:dyDescent="0.3">
      <c r="F100" s="39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6:28" s="38" customFormat="1" ht="13.8" x14ac:dyDescent="0.3">
      <c r="F101" s="39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6:28" s="38" customFormat="1" ht="13.8" x14ac:dyDescent="0.3">
      <c r="F102" s="39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6:28" s="38" customFormat="1" ht="13.8" x14ac:dyDescent="0.3">
      <c r="F103" s="39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6:28" s="38" customFormat="1" ht="13.8" x14ac:dyDescent="0.3">
      <c r="F104" s="39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6:28" s="38" customFormat="1" ht="13.8" x14ac:dyDescent="0.3">
      <c r="F105" s="39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6:28" s="38" customFormat="1" ht="13.8" x14ac:dyDescent="0.3">
      <c r="F106" s="39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6:28" s="38" customFormat="1" ht="13.8" x14ac:dyDescent="0.3">
      <c r="F107" s="39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6:28" s="38" customFormat="1" ht="13.8" x14ac:dyDescent="0.3">
      <c r="F108" s="39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6:28" s="38" customFormat="1" ht="13.8" x14ac:dyDescent="0.3">
      <c r="F109" s="39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6:28" s="38" customFormat="1" ht="13.8" x14ac:dyDescent="0.3">
      <c r="F110" s="39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</row>
    <row r="111" spans="6:28" s="38" customFormat="1" ht="13.8" x14ac:dyDescent="0.3">
      <c r="F111" s="3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</row>
    <row r="112" spans="6:28" s="38" customFormat="1" ht="13.8" x14ac:dyDescent="0.3">
      <c r="F112" s="39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6:28" s="38" customFormat="1" ht="13.8" x14ac:dyDescent="0.3">
      <c r="F113" s="39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spans="6:28" s="38" customFormat="1" ht="13.8" x14ac:dyDescent="0.3">
      <c r="F114" s="39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</row>
  </sheetData>
  <sheetProtection algorithmName="SHA-512" hashValue="1j+lEKsfFQeg+uEo24wY0RJSZ85+ZQvBiVcNAs5L3ard9MEXjGOlUAoNYSgQ+LaGnmlDgTi7gmZil9lBQJB7Mg==" saltValue="WtJcjn7jtnOWlTkTbFNhTA==" spinCount="100000" sheet="1" objects="1" scenarios="1"/>
  <mergeCells count="83">
    <mergeCell ref="A13:E13"/>
    <mergeCell ref="A14:E14"/>
    <mergeCell ref="A1:A2"/>
    <mergeCell ref="B1:B3"/>
    <mergeCell ref="C2:E2"/>
    <mergeCell ref="A5:E5"/>
    <mergeCell ref="A6:E6"/>
    <mergeCell ref="A7:E7"/>
    <mergeCell ref="A4:E4"/>
    <mergeCell ref="A12:E12"/>
    <mergeCell ref="A8:E8"/>
    <mergeCell ref="A9:E9"/>
    <mergeCell ref="A10:E10"/>
    <mergeCell ref="A11:E11"/>
    <mergeCell ref="A24:E2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5:E35"/>
    <mergeCell ref="A25:E25"/>
    <mergeCell ref="A26:E26"/>
    <mergeCell ref="A28:E28"/>
    <mergeCell ref="A29:E29"/>
    <mergeCell ref="A27:E27"/>
    <mergeCell ref="A30:E30"/>
    <mergeCell ref="A31:E31"/>
    <mergeCell ref="A32:E32"/>
    <mergeCell ref="A33:E33"/>
    <mergeCell ref="A34:E34"/>
    <mergeCell ref="A42:E42"/>
    <mergeCell ref="A43:E43"/>
    <mergeCell ref="A36:E36"/>
    <mergeCell ref="A37:E37"/>
    <mergeCell ref="A38:E38"/>
    <mergeCell ref="A39:E39"/>
    <mergeCell ref="A40:E40"/>
    <mergeCell ref="A41:E41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9:E59"/>
    <mergeCell ref="A60:E60"/>
    <mergeCell ref="A61:E61"/>
    <mergeCell ref="A54:E54"/>
    <mergeCell ref="A55:E55"/>
    <mergeCell ref="A56:E56"/>
    <mergeCell ref="A57:E57"/>
    <mergeCell ref="A58:E58"/>
    <mergeCell ref="A62:E62"/>
    <mergeCell ref="A63:E63"/>
    <mergeCell ref="A74:E74"/>
    <mergeCell ref="A75:E75"/>
    <mergeCell ref="A76:E76"/>
    <mergeCell ref="A69:E69"/>
    <mergeCell ref="A70:E70"/>
    <mergeCell ref="A71:E71"/>
    <mergeCell ref="A72:E72"/>
    <mergeCell ref="A73:E73"/>
    <mergeCell ref="A64:E64"/>
    <mergeCell ref="A65:E65"/>
    <mergeCell ref="A66:E66"/>
    <mergeCell ref="A67:E67"/>
    <mergeCell ref="A68:E68"/>
    <mergeCell ref="A82:E82"/>
    <mergeCell ref="A83:E83"/>
    <mergeCell ref="A77:E77"/>
    <mergeCell ref="A78:E78"/>
    <mergeCell ref="A79:E79"/>
    <mergeCell ref="A80:E80"/>
    <mergeCell ref="A81:E81"/>
  </mergeCells>
  <hyperlinks>
    <hyperlink ref="C2" r:id="rId1" xr:uid="{EEA0C2FB-8994-4D22-8E40-CC6E8742237B}"/>
  </hyperlinks>
  <pageMargins left="0.7" right="0.7" top="0.78740157499999996" bottom="0.78740157499999996" header="0.3" footer="0.3"/>
  <pageSetup paperSize="9" orientation="portrait" verticalDpi="0" r:id="rId2"/>
  <ignoredErrors>
    <ignoredError sqref="F2" formulaRange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BA4C-B0F0-4052-9948-03639B1E47BC}">
  <dimension ref="A2:G18"/>
  <sheetViews>
    <sheetView tabSelected="1" zoomScale="160" zoomScaleNormal="160" workbookViewId="0">
      <selection activeCell="B8" sqref="B8"/>
    </sheetView>
  </sheetViews>
  <sheetFormatPr defaultRowHeight="14.4" x14ac:dyDescent="0.3"/>
  <cols>
    <col min="1" max="1" width="21.88671875" style="53" customWidth="1"/>
    <col min="2" max="2" width="28.88671875" style="53" customWidth="1"/>
    <col min="3" max="4" width="14.5546875" style="53" customWidth="1"/>
    <col min="5" max="5" width="22" style="53" customWidth="1"/>
    <col min="6" max="6" width="11.21875" style="53" customWidth="1"/>
    <col min="7" max="16384" width="8.88671875" style="53"/>
  </cols>
  <sheetData>
    <row r="2" spans="1:7" x14ac:dyDescent="0.3">
      <c r="C2" s="118" t="s">
        <v>327</v>
      </c>
      <c r="D2" s="118"/>
    </row>
    <row r="3" spans="1:7" ht="18" x14ac:dyDescent="0.3">
      <c r="C3" s="54" t="s">
        <v>324</v>
      </c>
      <c r="D3" s="54" t="s">
        <v>325</v>
      </c>
    </row>
    <row r="4" spans="1:7" x14ac:dyDescent="0.3">
      <c r="A4" s="119" t="s">
        <v>323</v>
      </c>
      <c r="B4" s="119"/>
      <c r="C4" s="55">
        <f>OPF!F3</f>
        <v>1.7154000000000003E-2</v>
      </c>
      <c r="D4" s="55">
        <f>ETF!F3</f>
        <v>3.6746835443037967E-3</v>
      </c>
    </row>
    <row r="5" spans="1:7" x14ac:dyDescent="0.3">
      <c r="A5" s="119" t="s">
        <v>326</v>
      </c>
      <c r="B5" s="119"/>
      <c r="C5" s="55">
        <f>OPF!H3</f>
        <v>4.6717171717171636E-2</v>
      </c>
      <c r="D5" s="56">
        <f>ETF!H3</f>
        <v>429</v>
      </c>
    </row>
    <row r="6" spans="1:7" x14ac:dyDescent="0.3">
      <c r="A6" s="120" t="s">
        <v>332</v>
      </c>
      <c r="B6" s="120"/>
      <c r="C6" s="55"/>
      <c r="D6" s="55">
        <v>5.0000000000000001E-3</v>
      </c>
    </row>
    <row r="8" spans="1:7" x14ac:dyDescent="0.3">
      <c r="A8" s="57" t="s">
        <v>328</v>
      </c>
      <c r="B8" s="69">
        <v>6000000</v>
      </c>
    </row>
    <row r="10" spans="1:7" x14ac:dyDescent="0.3">
      <c r="B10" s="59" t="s">
        <v>329</v>
      </c>
      <c r="C10" s="60">
        <f>C4*B8</f>
        <v>102924.00000000001</v>
      </c>
      <c r="D10" s="60">
        <f>B8*D4</f>
        <v>22048.101265822781</v>
      </c>
    </row>
    <row r="11" spans="1:7" x14ac:dyDescent="0.3">
      <c r="B11" s="61" t="s">
        <v>331</v>
      </c>
      <c r="C11" s="62"/>
      <c r="D11" s="60">
        <f>B8*D6</f>
        <v>30000</v>
      </c>
    </row>
    <row r="12" spans="1:7" x14ac:dyDescent="0.3">
      <c r="B12" s="59" t="s">
        <v>330</v>
      </c>
      <c r="C12" s="60">
        <f>B8*C5</f>
        <v>280303.03030302981</v>
      </c>
      <c r="D12" s="58">
        <f>D5*G12</f>
        <v>8580</v>
      </c>
      <c r="F12" s="68" t="s">
        <v>338</v>
      </c>
      <c r="G12" s="70">
        <v>20</v>
      </c>
    </row>
    <row r="13" spans="1:7" ht="18" x14ac:dyDescent="0.3">
      <c r="E13" s="67" t="s">
        <v>335</v>
      </c>
    </row>
    <row r="14" spans="1:7" ht="18" x14ac:dyDescent="0.3">
      <c r="B14" s="54" t="s">
        <v>333</v>
      </c>
      <c r="C14" s="63">
        <f>SUM(C10:C12)</f>
        <v>383227.03030302981</v>
      </c>
      <c r="D14" s="63">
        <f>SUM(D10:D12)*2</f>
        <v>121256.20253164557</v>
      </c>
      <c r="E14" s="64">
        <f>C14-D14</f>
        <v>261970.82777138424</v>
      </c>
    </row>
    <row r="15" spans="1:7" ht="18" x14ac:dyDescent="0.3">
      <c r="B15" s="54" t="s">
        <v>334</v>
      </c>
      <c r="C15" s="63">
        <f>C10</f>
        <v>102924.00000000001</v>
      </c>
      <c r="D15" s="63">
        <f>D10+D11</f>
        <v>52048.101265822785</v>
      </c>
      <c r="E15" s="64">
        <f>C15-D15</f>
        <v>50875.89873417723</v>
      </c>
    </row>
    <row r="17" spans="2:6" x14ac:dyDescent="0.3">
      <c r="C17" s="65" t="s">
        <v>337</v>
      </c>
    </row>
    <row r="18" spans="2:6" ht="21" x14ac:dyDescent="0.3">
      <c r="B18" s="62" t="s">
        <v>336</v>
      </c>
      <c r="C18" s="71">
        <v>20</v>
      </c>
      <c r="E18" s="66">
        <f>E14+(E15*C18)</f>
        <v>1279488.8024549289</v>
      </c>
      <c r="F18" s="74">
        <f>E18/B8</f>
        <v>0.21324813374248813</v>
      </c>
    </row>
  </sheetData>
  <sheetProtection algorithmName="SHA-512" hashValue="O0+A3elgLMnOp3vAvuaArJ6C8PUHRZgq4zYkf3JPT/+ME4jIN93B8rQYiFRZbdZ+CWCxbmsrxIjswhLDDWmb2g==" saltValue="Gcb0ifiM/+WWuIjrDKGkyg==" spinCount="100000" sheet="1" objects="1" scenarios="1"/>
  <mergeCells count="4">
    <mergeCell ref="C2:D2"/>
    <mergeCell ref="A4:B4"/>
    <mergeCell ref="A5:B5"/>
    <mergeCell ref="A6:B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OPF</vt:lpstr>
      <vt:lpstr>ETF</vt:lpstr>
      <vt:lpstr>porovnání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Leon</cp:lastModifiedBy>
  <dcterms:created xsi:type="dcterms:W3CDTF">2022-01-10T08:05:59Z</dcterms:created>
  <dcterms:modified xsi:type="dcterms:W3CDTF">2022-02-01T10:11:25Z</dcterms:modified>
</cp:coreProperties>
</file>